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75" windowWidth="15150" windowHeight="7680" firstSheet="2" activeTab="8"/>
  </bookViews>
  <sheets>
    <sheet name="Pré- Licencié " sheetId="10" r:id="rId1"/>
    <sheet name="Poussins" sheetId="1" r:id="rId2"/>
    <sheet name="Pupilles" sheetId="3" r:id="rId3"/>
    <sheet name="Benjamins" sheetId="2" r:id="rId4"/>
    <sheet name="Minimes" sheetId="4" r:id="rId5"/>
    <sheet name="Cadets" sheetId="5" r:id="rId6"/>
    <sheet name="Juniors" sheetId="6" r:id="rId7"/>
    <sheet name="Seniors" sheetId="7" r:id="rId8"/>
    <sheet name="Masters" sheetId="8" r:id="rId9"/>
    <sheet name="Trophée Club" sheetId="9" r:id="rId10"/>
  </sheets>
  <definedNames>
    <definedName name="_xlnm._FilterDatabase" localSheetId="3" hidden="1">Benjamins!$B$2:$K$2</definedName>
    <definedName name="_xlnm._FilterDatabase" localSheetId="5" hidden="1">Cadets!$A$2:$K$21</definedName>
    <definedName name="_xlnm._FilterDatabase" localSheetId="6" hidden="1">Juniors!$A$2:$O$5</definedName>
    <definedName name="_xlnm._FilterDatabase" localSheetId="8" hidden="1">Masters!$A$2:$O$30</definedName>
    <definedName name="_xlnm._FilterDatabase" localSheetId="4" hidden="1">Minimes!$A$2:$K$15</definedName>
    <definedName name="_xlnm._FilterDatabase" localSheetId="1" hidden="1">Poussins!$A$2:$K$7</definedName>
    <definedName name="_xlnm._FilterDatabase" localSheetId="0" hidden="1">'Pré- Licencié '!$A$2:$K$4</definedName>
    <definedName name="_xlnm._FilterDatabase" localSheetId="2" hidden="1">Pupilles!$A$2:$K$12</definedName>
    <definedName name="_xlnm._FilterDatabase" localSheetId="7" hidden="1">Seniors!$A$2:$O$50</definedName>
    <definedName name="_xlnm._FilterDatabase" localSheetId="9" hidden="1">'Trophée Club'!$A$2:$K$2</definedName>
    <definedName name="_xlnm.Print_Area" localSheetId="5">Cadets!$A$1:$K$21</definedName>
  </definedNames>
  <calcPr calcId="125725"/>
</workbook>
</file>

<file path=xl/calcChain.xml><?xml version="1.0" encoding="utf-8"?>
<calcChain xmlns="http://schemas.openxmlformats.org/spreadsheetml/2006/main">
  <c r="N20" i="7"/>
  <c r="N21"/>
  <c r="N22"/>
  <c r="N23"/>
  <c r="N24"/>
  <c r="N25"/>
  <c r="O25" s="1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18"/>
  <c r="N19"/>
  <c r="N20" i="8"/>
  <c r="M20"/>
  <c r="N23"/>
  <c r="M23"/>
  <c r="M29" i="7"/>
  <c r="M36"/>
  <c r="N15"/>
  <c r="M28"/>
  <c r="M19"/>
  <c r="M15"/>
  <c r="J6" i="5"/>
  <c r="J12"/>
  <c r="J8"/>
  <c r="J13"/>
  <c r="J3" i="10"/>
  <c r="K3" s="1"/>
  <c r="J4"/>
  <c r="K4" s="1"/>
  <c r="O19" i="7"/>
  <c r="M3" i="6"/>
  <c r="M4"/>
  <c r="M5"/>
  <c r="N4"/>
  <c r="O4" s="1"/>
  <c r="N5"/>
  <c r="M8" i="7"/>
  <c r="N8"/>
  <c r="M25"/>
  <c r="M7"/>
  <c r="N7"/>
  <c r="M3"/>
  <c r="N3"/>
  <c r="M4"/>
  <c r="N4"/>
  <c r="M20"/>
  <c r="M30"/>
  <c r="M14"/>
  <c r="N14"/>
  <c r="M10"/>
  <c r="N10"/>
  <c r="M11"/>
  <c r="N11"/>
  <c r="M31"/>
  <c r="M33"/>
  <c r="M16"/>
  <c r="N16"/>
  <c r="M24"/>
  <c r="M12"/>
  <c r="N12"/>
  <c r="M9"/>
  <c r="N9"/>
  <c r="M39"/>
  <c r="M6"/>
  <c r="N6"/>
  <c r="M43"/>
  <c r="M21"/>
  <c r="M27"/>
  <c r="O27" s="1"/>
  <c r="M26"/>
  <c r="M44"/>
  <c r="O44" s="1"/>
  <c r="M47"/>
  <c r="M13"/>
  <c r="N13"/>
  <c r="M17"/>
  <c r="N17"/>
  <c r="M23"/>
  <c r="O23" s="1"/>
  <c r="N3" i="6"/>
  <c r="O3" s="1"/>
  <c r="N5" i="7"/>
  <c r="M5"/>
  <c r="N3" i="8"/>
  <c r="N14"/>
  <c r="N4"/>
  <c r="N6"/>
  <c r="N9"/>
  <c r="N7"/>
  <c r="N13"/>
  <c r="N21"/>
  <c r="N11"/>
  <c r="N24"/>
  <c r="N8"/>
  <c r="N27"/>
  <c r="N28"/>
  <c r="N16"/>
  <c r="N5"/>
  <c r="N19"/>
  <c r="N29"/>
  <c r="N17"/>
  <c r="N18"/>
  <c r="N10"/>
  <c r="N30"/>
  <c r="N22"/>
  <c r="N25"/>
  <c r="N26"/>
  <c r="N15"/>
  <c r="M3"/>
  <c r="M14"/>
  <c r="O14" s="1"/>
  <c r="M4"/>
  <c r="M6"/>
  <c r="M9"/>
  <c r="M7"/>
  <c r="M13"/>
  <c r="M21"/>
  <c r="M11"/>
  <c r="M24"/>
  <c r="M8"/>
  <c r="M27"/>
  <c r="M28"/>
  <c r="M16"/>
  <c r="M5"/>
  <c r="M19"/>
  <c r="M29"/>
  <c r="M17"/>
  <c r="M18"/>
  <c r="M10"/>
  <c r="M30"/>
  <c r="M22"/>
  <c r="M25"/>
  <c r="M26"/>
  <c r="M15"/>
  <c r="M12"/>
  <c r="N12"/>
  <c r="J3" i="1"/>
  <c r="O23" i="8"/>
  <c r="O20"/>
  <c r="K20" i="9"/>
  <c r="K17"/>
  <c r="K11"/>
  <c r="K19"/>
  <c r="K16"/>
  <c r="K14"/>
  <c r="K10"/>
  <c r="K13"/>
  <c r="K15"/>
  <c r="K8"/>
  <c r="K12"/>
  <c r="K18"/>
  <c r="K3"/>
  <c r="K6"/>
  <c r="K5"/>
  <c r="K9"/>
  <c r="K7"/>
  <c r="K4"/>
  <c r="O41" i="7"/>
  <c r="O40"/>
  <c r="O18"/>
  <c r="O32"/>
  <c r="O34"/>
  <c r="O22"/>
  <c r="O35"/>
  <c r="O37"/>
  <c r="O50"/>
  <c r="O48"/>
  <c r="O38"/>
  <c r="O42"/>
  <c r="O46"/>
  <c r="O36"/>
  <c r="O29"/>
  <c r="O28"/>
  <c r="O15"/>
  <c r="O49"/>
  <c r="O45"/>
  <c r="J21" i="5"/>
  <c r="K21" s="1"/>
  <c r="J18"/>
  <c r="K18" s="1"/>
  <c r="J15"/>
  <c r="K15" s="1"/>
  <c r="J20"/>
  <c r="K20" s="1"/>
  <c r="K8"/>
  <c r="J19"/>
  <c r="K19" s="1"/>
  <c r="K6"/>
  <c r="J7"/>
  <c r="K7" s="1"/>
  <c r="J4"/>
  <c r="J5"/>
  <c r="J10"/>
  <c r="J9"/>
  <c r="J11"/>
  <c r="K13"/>
  <c r="J16"/>
  <c r="K16" s="1"/>
  <c r="J17"/>
  <c r="K17" s="1"/>
  <c r="J14"/>
  <c r="K14" s="1"/>
  <c r="K12"/>
  <c r="J3"/>
  <c r="J14" i="4"/>
  <c r="K14" s="1"/>
  <c r="J11"/>
  <c r="K11" s="1"/>
  <c r="J7"/>
  <c r="K7" s="1"/>
  <c r="J13"/>
  <c r="K13" s="1"/>
  <c r="J15"/>
  <c r="K15" s="1"/>
  <c r="J6"/>
  <c r="K6" s="1"/>
  <c r="J9"/>
  <c r="K9" s="1"/>
  <c r="J10"/>
  <c r="K10" s="1"/>
  <c r="J12"/>
  <c r="K12" s="1"/>
  <c r="J5"/>
  <c r="K5" s="1"/>
  <c r="J4"/>
  <c r="K4" s="1"/>
  <c r="J3"/>
  <c r="K3" s="1"/>
  <c r="J8"/>
  <c r="K8" s="1"/>
  <c r="J8" i="3"/>
  <c r="J11"/>
  <c r="J7"/>
  <c r="J10"/>
  <c r="J12"/>
  <c r="J5"/>
  <c r="K5" s="1"/>
  <c r="J6"/>
  <c r="J9"/>
  <c r="J4"/>
  <c r="J3"/>
  <c r="K3" s="1"/>
  <c r="J8" i="2"/>
  <c r="J11"/>
  <c r="J7"/>
  <c r="J13"/>
  <c r="J12"/>
  <c r="J4"/>
  <c r="J5"/>
  <c r="J10"/>
  <c r="J6"/>
  <c r="J9"/>
  <c r="J3"/>
  <c r="J7" i="1"/>
  <c r="K7" s="1"/>
  <c r="J6"/>
  <c r="K6" s="1"/>
  <c r="J4"/>
  <c r="K4" s="1"/>
  <c r="J5"/>
  <c r="K5" s="1"/>
  <c r="O11" i="7"/>
  <c r="O20"/>
  <c r="O15" i="8"/>
  <c r="O25"/>
  <c r="O18"/>
  <c r="O30"/>
  <c r="O5"/>
  <c r="O28"/>
  <c r="O8"/>
  <c r="O11"/>
  <c r="O13"/>
  <c r="O4"/>
  <c r="O3"/>
  <c r="O12"/>
  <c r="O29"/>
  <c r="O26"/>
  <c r="O22"/>
  <c r="O17"/>
  <c r="O19"/>
  <c r="O16"/>
  <c r="O27"/>
  <c r="O24"/>
  <c r="O21"/>
  <c r="O7"/>
  <c r="O9"/>
  <c r="O6"/>
  <c r="O6" i="7"/>
  <c r="O39"/>
  <c r="O26"/>
  <c r="O24"/>
  <c r="O33"/>
  <c r="O31"/>
  <c r="O43"/>
  <c r="O12"/>
  <c r="O14"/>
  <c r="O30"/>
  <c r="O5"/>
  <c r="O17"/>
  <c r="O21"/>
  <c r="O16"/>
  <c r="O10"/>
  <c r="O47" l="1"/>
  <c r="O4"/>
  <c r="O3"/>
  <c r="O7"/>
  <c r="O9"/>
  <c r="O13"/>
  <c r="O8"/>
  <c r="O10" i="8"/>
  <c r="O5" i="6"/>
  <c r="K3" i="2"/>
  <c r="K9"/>
  <c r="K6"/>
  <c r="K10"/>
  <c r="K5"/>
  <c r="K4"/>
  <c r="K12"/>
  <c r="K13"/>
  <c r="K7"/>
  <c r="K11"/>
  <c r="K8"/>
  <c r="K4" i="3"/>
  <c r="K9"/>
  <c r="K6"/>
  <c r="K12"/>
  <c r="K10"/>
  <c r="K7"/>
  <c r="K11"/>
  <c r="K8"/>
  <c r="K3" i="5"/>
  <c r="K11"/>
  <c r="K9"/>
  <c r="K10"/>
  <c r="K5"/>
  <c r="K4"/>
  <c r="K3" i="1"/>
</calcChain>
</file>

<file path=xl/sharedStrings.xml><?xml version="1.0" encoding="utf-8"?>
<sst xmlns="http://schemas.openxmlformats.org/spreadsheetml/2006/main" count="557" uniqueCount="268">
  <si>
    <t>Nom</t>
  </si>
  <si>
    <t>Prénom</t>
  </si>
  <si>
    <t>Club</t>
  </si>
  <si>
    <t>Points</t>
  </si>
  <si>
    <t>Thomas</t>
  </si>
  <si>
    <t>BOURGOING</t>
  </si>
  <si>
    <t>Florian</t>
  </si>
  <si>
    <t>SV Loches</t>
  </si>
  <si>
    <t>ALLAIRE</t>
  </si>
  <si>
    <t>AC Bourgueil</t>
  </si>
  <si>
    <t>Théo</t>
  </si>
  <si>
    <t>AMELINE</t>
  </si>
  <si>
    <t>Simon</t>
  </si>
  <si>
    <t>BENON</t>
  </si>
  <si>
    <t>Elise</t>
  </si>
  <si>
    <t>Frédéric</t>
  </si>
  <si>
    <t>Minimes</t>
  </si>
  <si>
    <t>Cadets</t>
  </si>
  <si>
    <t>Poussins</t>
  </si>
  <si>
    <t>Hugo</t>
  </si>
  <si>
    <t>St Avertin BMX</t>
  </si>
  <si>
    <t>Corentin</t>
  </si>
  <si>
    <t>BMX Joué les Tours</t>
  </si>
  <si>
    <t>AS Fondettes VTT</t>
  </si>
  <si>
    <t>UC Nazelles Négron</t>
  </si>
  <si>
    <t>Benjamins</t>
  </si>
  <si>
    <t>LEGRAND</t>
  </si>
  <si>
    <t>Pupilles</t>
  </si>
  <si>
    <t>UV Descartes</t>
  </si>
  <si>
    <t>SEMEN</t>
  </si>
  <si>
    <t>VS Monnaie</t>
  </si>
  <si>
    <t>RIGAULT</t>
  </si>
  <si>
    <t>Emilien</t>
  </si>
  <si>
    <t>UC Joué les Tours</t>
  </si>
  <si>
    <t>Kévin</t>
  </si>
  <si>
    <t>JAMET</t>
  </si>
  <si>
    <t>Sandie</t>
  </si>
  <si>
    <t>Seniors</t>
  </si>
  <si>
    <t>Clément</t>
  </si>
  <si>
    <t>PELE</t>
  </si>
  <si>
    <t>Sébastien</t>
  </si>
  <si>
    <t>MENARD</t>
  </si>
  <si>
    <t>Aurélien</t>
  </si>
  <si>
    <t>SOARES</t>
  </si>
  <si>
    <t>Morgan</t>
  </si>
  <si>
    <t>FOSSE</t>
  </si>
  <si>
    <t>Valentin</t>
  </si>
  <si>
    <t>CHAPIN</t>
  </si>
  <si>
    <t>ALVES</t>
  </si>
  <si>
    <t>Christophe</t>
  </si>
  <si>
    <t>ACV Ballan</t>
  </si>
  <si>
    <t>OURY</t>
  </si>
  <si>
    <t>David</t>
  </si>
  <si>
    <t>AS Montlouis</t>
  </si>
  <si>
    <t>HERVY</t>
  </si>
  <si>
    <t>Youri</t>
  </si>
  <si>
    <t>BRIAND</t>
  </si>
  <si>
    <t xml:space="preserve">SICARD </t>
  </si>
  <si>
    <t>Florent</t>
  </si>
  <si>
    <t>BRIERE</t>
  </si>
  <si>
    <t>Rémi</t>
  </si>
  <si>
    <t>Franck</t>
  </si>
  <si>
    <t>VS Nouzilly</t>
  </si>
  <si>
    <t>AUBERT</t>
  </si>
  <si>
    <t>Antoine</t>
  </si>
  <si>
    <t>COIQUIL</t>
  </si>
  <si>
    <t>REMENIERAS</t>
  </si>
  <si>
    <t>Jean-Pierre</t>
  </si>
  <si>
    <t>FATIN</t>
  </si>
  <si>
    <t>Patrick</t>
  </si>
  <si>
    <t>FEUILLETTE</t>
  </si>
  <si>
    <t>Thierry</t>
  </si>
  <si>
    <t>BRETAUDEAU</t>
  </si>
  <si>
    <t>Bernard</t>
  </si>
  <si>
    <t>BORDIER</t>
  </si>
  <si>
    <t>Philippe</t>
  </si>
  <si>
    <t>FRABOULET</t>
  </si>
  <si>
    <t>DEVANNE</t>
  </si>
  <si>
    <t>Nouzilly</t>
  </si>
  <si>
    <t>REDON</t>
  </si>
  <si>
    <t>Titouan</t>
  </si>
  <si>
    <t>MARIN</t>
  </si>
  <si>
    <t>CARLI BASSET</t>
  </si>
  <si>
    <t>Martin</t>
  </si>
  <si>
    <t>Damien</t>
  </si>
  <si>
    <t>GUAY</t>
  </si>
  <si>
    <t>Nicolas</t>
  </si>
  <si>
    <t>Guidon du Crochu</t>
  </si>
  <si>
    <t>Gwenale</t>
  </si>
  <si>
    <t>BLONDEAU</t>
  </si>
  <si>
    <t>Cross Road Racing</t>
  </si>
  <si>
    <t>Patrice</t>
  </si>
  <si>
    <t>Loches</t>
  </si>
  <si>
    <t>Gaetan</t>
  </si>
  <si>
    <t>Alexis</t>
  </si>
  <si>
    <t>US St Pierre</t>
  </si>
  <si>
    <t>SUET</t>
  </si>
  <si>
    <t>Richard</t>
  </si>
  <si>
    <t>Fondettes</t>
  </si>
  <si>
    <t>Joué les Tours</t>
  </si>
  <si>
    <t>Masters</t>
  </si>
  <si>
    <t>Juniors</t>
  </si>
  <si>
    <t>Alexandre</t>
  </si>
  <si>
    <t>TROPHEE CLUB</t>
  </si>
  <si>
    <t>points</t>
  </si>
  <si>
    <t>BRUN</t>
  </si>
  <si>
    <t>Gaylord</t>
  </si>
  <si>
    <t>PERALTA</t>
  </si>
  <si>
    <t>Jean-François</t>
  </si>
  <si>
    <t>CRAC Touraine</t>
  </si>
  <si>
    <t>Montlouis</t>
  </si>
  <si>
    <t>Reugny</t>
  </si>
  <si>
    <t>Joker</t>
  </si>
  <si>
    <t>BERTHAULT</t>
  </si>
  <si>
    <t>César</t>
  </si>
  <si>
    <t>BOUTET</t>
  </si>
  <si>
    <t>PICHON</t>
  </si>
  <si>
    <t>Amandine</t>
  </si>
  <si>
    <t>CHESNEAU</t>
  </si>
  <si>
    <t>Romane</t>
  </si>
  <si>
    <t>GOUIN</t>
  </si>
  <si>
    <t>Olivier</t>
  </si>
  <si>
    <t>LEMAITRE</t>
  </si>
  <si>
    <t>CHANEMOUGA</t>
  </si>
  <si>
    <t>Lucas</t>
  </si>
  <si>
    <t>LANGRAND</t>
  </si>
  <si>
    <t>Tom</t>
  </si>
  <si>
    <t>VS Chambray</t>
  </si>
  <si>
    <t>DANIAUD</t>
  </si>
  <si>
    <t>LELARGE</t>
  </si>
  <si>
    <t>Louise</t>
  </si>
  <si>
    <t>PL Paul Bert</t>
  </si>
  <si>
    <t>BEAUPIED</t>
  </si>
  <si>
    <t>CADOICO</t>
  </si>
  <si>
    <t>Johanna</t>
  </si>
  <si>
    <t>JULIEN</t>
  </si>
  <si>
    <t>Amélie</t>
  </si>
  <si>
    <t>Aimeric</t>
  </si>
  <si>
    <t>Ludovic</t>
  </si>
  <si>
    <t>FARRAULT</t>
  </si>
  <si>
    <t>RAFFAULT</t>
  </si>
  <si>
    <t>DULUARD</t>
  </si>
  <si>
    <t>BART</t>
  </si>
  <si>
    <t>Stéphane</t>
  </si>
  <si>
    <t>CARAKOS</t>
  </si>
  <si>
    <t>CELLERIN</t>
  </si>
  <si>
    <t>Sud Touraine</t>
  </si>
  <si>
    <t>DAVEAU</t>
  </si>
  <si>
    <t>Rémy</t>
  </si>
  <si>
    <t>AS COS La Riche</t>
  </si>
  <si>
    <t>MICHENET</t>
  </si>
  <si>
    <t>Sylvain</t>
  </si>
  <si>
    <t>BENOITS</t>
  </si>
  <si>
    <t>Pierre</t>
  </si>
  <si>
    <t>US St Pierre des Corps</t>
  </si>
  <si>
    <t>BOURREE</t>
  </si>
  <si>
    <t>BOURGOUING</t>
  </si>
  <si>
    <t>Laurent</t>
  </si>
  <si>
    <t>FONTENEAU</t>
  </si>
  <si>
    <t>RENARD</t>
  </si>
  <si>
    <t>Didier</t>
  </si>
  <si>
    <t xml:space="preserve">NEUTE </t>
  </si>
  <si>
    <t>TARTARIN</t>
  </si>
  <si>
    <t>DUBOIS</t>
  </si>
  <si>
    <t>Willy</t>
  </si>
  <si>
    <t>HUAULT</t>
  </si>
  <si>
    <t>William</t>
  </si>
  <si>
    <t xml:space="preserve">MEGNOUX </t>
  </si>
  <si>
    <t>Vincent</t>
  </si>
  <si>
    <t>Joker chrono</t>
  </si>
  <si>
    <t xml:space="preserve">FLEURANT </t>
  </si>
  <si>
    <t>Grégory</t>
  </si>
  <si>
    <t>Tours N' Bike</t>
  </si>
  <si>
    <t>Yannick</t>
  </si>
  <si>
    <t>DROUARD</t>
  </si>
  <si>
    <t>Tours N'Bike</t>
  </si>
  <si>
    <t>OTTMANN</t>
  </si>
  <si>
    <t>Noa</t>
  </si>
  <si>
    <t>ROSSIGNOL</t>
  </si>
  <si>
    <t>Maxime</t>
  </si>
  <si>
    <t>VS Neuillé pont Pierre</t>
  </si>
  <si>
    <t>DA CRUZ</t>
  </si>
  <si>
    <t>Lucile</t>
  </si>
  <si>
    <t>MILLION</t>
  </si>
  <si>
    <t>Tanguy</t>
  </si>
  <si>
    <t>BERNET</t>
  </si>
  <si>
    <t>Medhi</t>
  </si>
  <si>
    <t>Vivien</t>
  </si>
  <si>
    <t>SOUDEE</t>
  </si>
  <si>
    <t>VIVET</t>
  </si>
  <si>
    <t>FAUQUEMBERGUE</t>
  </si>
  <si>
    <t>NOELLEC</t>
  </si>
  <si>
    <t>Guyliann</t>
  </si>
  <si>
    <t>TRASTET</t>
  </si>
  <si>
    <t>Julien</t>
  </si>
  <si>
    <t>GAMBIER</t>
  </si>
  <si>
    <t>Romain</t>
  </si>
  <si>
    <t>BENOIST</t>
  </si>
  <si>
    <t>CHANDARD</t>
  </si>
  <si>
    <t>BOUDEVIN</t>
  </si>
  <si>
    <t>Jerome</t>
  </si>
  <si>
    <t>BOHINEUST</t>
  </si>
  <si>
    <t>PINEL</t>
  </si>
  <si>
    <t>Eric</t>
  </si>
  <si>
    <t>VC Tours</t>
  </si>
  <si>
    <t>CAILLEAU</t>
  </si>
  <si>
    <t>Pascal</t>
  </si>
  <si>
    <t>CHESNET</t>
  </si>
  <si>
    <t>Alexia</t>
  </si>
  <si>
    <t>BOUYSSOU</t>
  </si>
  <si>
    <t>CACO</t>
  </si>
  <si>
    <t>GUIDARD</t>
  </si>
  <si>
    <t>Cross Roads Racing</t>
  </si>
  <si>
    <t>LECROC</t>
  </si>
  <si>
    <t>Yves</t>
  </si>
  <si>
    <t>MARONNEAU</t>
  </si>
  <si>
    <t>DE OLIVEIRA</t>
  </si>
  <si>
    <t>Joachim</t>
  </si>
  <si>
    <t>VC Amboise</t>
  </si>
  <si>
    <t>Pré-licencié</t>
  </si>
  <si>
    <t>Elie</t>
  </si>
  <si>
    <t>BEGUIN</t>
  </si>
  <si>
    <t>GIARD</t>
  </si>
  <si>
    <t>Mathis</t>
  </si>
  <si>
    <t>Jérémie</t>
  </si>
  <si>
    <t>Eliott</t>
  </si>
  <si>
    <t>Victorien</t>
  </si>
  <si>
    <t>SASSIER</t>
  </si>
  <si>
    <t>Daniel</t>
  </si>
  <si>
    <t>ECOMARD</t>
  </si>
  <si>
    <t>PELLUARD</t>
  </si>
  <si>
    <t>Christain</t>
  </si>
  <si>
    <t>SOUVRAY</t>
  </si>
  <si>
    <t>PRIEUR</t>
  </si>
  <si>
    <t>DOUMAS</t>
  </si>
  <si>
    <t>Quentin</t>
  </si>
  <si>
    <t>HOUZE</t>
  </si>
  <si>
    <t>Mickael</t>
  </si>
  <si>
    <t>FOREST</t>
  </si>
  <si>
    <t>Jimmy</t>
  </si>
  <si>
    <t>BARUET</t>
  </si>
  <si>
    <t>BREBION</t>
  </si>
  <si>
    <t>LEPENNETI</t>
  </si>
  <si>
    <t>LACAINE</t>
  </si>
  <si>
    <t>FUSEAU</t>
  </si>
  <si>
    <t>CHAMPION</t>
  </si>
  <si>
    <t>LECOMPTE</t>
  </si>
  <si>
    <t>Benjamin</t>
  </si>
  <si>
    <t>PERROTIN</t>
  </si>
  <si>
    <t>HAYES</t>
  </si>
  <si>
    <t>PONCHANT</t>
  </si>
  <si>
    <t>Mathieu</t>
  </si>
  <si>
    <t>BESSONNET</t>
  </si>
  <si>
    <t>Jérome</t>
  </si>
  <si>
    <t>CABIT</t>
  </si>
  <si>
    <t>Cédric</t>
  </si>
  <si>
    <t>DELAIRE</t>
  </si>
  <si>
    <t>Joker Chrono</t>
  </si>
  <si>
    <t>SALAUN</t>
  </si>
  <si>
    <t>BABIN</t>
  </si>
  <si>
    <t>LISSONNET</t>
  </si>
  <si>
    <t>BERAULT</t>
  </si>
  <si>
    <t>Enzo</t>
  </si>
  <si>
    <t>DELACOTE</t>
  </si>
  <si>
    <t>PINTEAU LECOQ</t>
  </si>
  <si>
    <t>Tristan</t>
  </si>
  <si>
    <t>MENNETEAU</t>
  </si>
  <si>
    <t>Yohann</t>
  </si>
</sst>
</file>

<file path=xl/styles.xml><?xml version="1.0" encoding="utf-8"?>
<styleSheet xmlns="http://schemas.openxmlformats.org/spreadsheetml/2006/main">
  <fonts count="43"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8"/>
      <name val="Arial Black"/>
      <family val="2"/>
    </font>
    <font>
      <b/>
      <i/>
      <u/>
      <sz val="12"/>
      <name val="Times New Roman"/>
      <family val="1"/>
    </font>
    <font>
      <b/>
      <sz val="11"/>
      <name val="Times New Roman"/>
      <family val="1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1"/>
      <name val="Calibri"/>
      <family val="2"/>
    </font>
    <font>
      <sz val="11"/>
      <color indexed="8"/>
      <name val="Times New Roman"/>
      <family val="1"/>
    </font>
    <font>
      <i/>
      <u/>
      <sz val="11"/>
      <color indexed="56"/>
      <name val="Times New Roman"/>
      <family val="1"/>
    </font>
    <font>
      <b/>
      <i/>
      <u/>
      <sz val="11"/>
      <color indexed="10"/>
      <name val="Calibri"/>
      <family val="2"/>
    </font>
    <font>
      <b/>
      <sz val="11"/>
      <name val="Calibri"/>
      <family val="2"/>
    </font>
    <font>
      <sz val="14"/>
      <color indexed="10"/>
      <name val="Calibri"/>
      <family val="2"/>
    </font>
    <font>
      <sz val="14"/>
      <name val="Calibri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b/>
      <sz val="11"/>
      <color indexed="63"/>
      <name val="Arial"/>
      <family val="2"/>
    </font>
    <font>
      <b/>
      <sz val="11"/>
      <color indexed="52"/>
      <name val="Arial"/>
      <family val="2"/>
    </font>
    <font>
      <b/>
      <sz val="10"/>
      <color indexed="52"/>
      <name val="Arial"/>
      <family val="2"/>
    </font>
    <font>
      <sz val="11"/>
      <color indexed="62"/>
      <name val="Arial"/>
      <family val="2"/>
    </font>
    <font>
      <b/>
      <sz val="11"/>
      <color indexed="8"/>
      <name val="Arial"/>
      <family val="2"/>
    </font>
    <font>
      <i/>
      <sz val="11"/>
      <color indexed="23"/>
      <name val="Arial"/>
      <family val="2"/>
    </font>
    <font>
      <i/>
      <sz val="10"/>
      <color indexed="23"/>
      <name val="Arial"/>
      <family val="2"/>
    </font>
    <font>
      <sz val="11"/>
      <color indexed="17"/>
      <name val="Arial"/>
      <family val="2"/>
    </font>
    <font>
      <sz val="10"/>
      <color indexed="62"/>
      <name val="Arial"/>
      <family val="2"/>
    </font>
    <font>
      <sz val="11"/>
      <color indexed="60"/>
      <name val="Arial"/>
      <family val="2"/>
    </font>
    <font>
      <sz val="10"/>
      <color indexed="60"/>
      <name val="Arial"/>
      <family val="2"/>
    </font>
    <font>
      <sz val="12"/>
      <name val="CorpoS"/>
    </font>
    <font>
      <b/>
      <sz val="10"/>
      <color indexed="63"/>
      <name val="Arial"/>
      <family val="2"/>
    </font>
    <font>
      <sz val="11"/>
      <color indexed="20"/>
      <name val="Arial"/>
      <family val="2"/>
    </font>
    <font>
      <b/>
      <sz val="10"/>
      <color indexed="8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1"/>
      <color indexed="52"/>
      <name val="Arial"/>
      <family val="2"/>
    </font>
    <font>
      <sz val="11"/>
      <color indexed="10"/>
      <name val="Arial"/>
      <family val="2"/>
    </font>
    <font>
      <sz val="10"/>
      <color indexed="10"/>
      <name val="Arial"/>
      <family val="2"/>
    </font>
    <font>
      <b/>
      <sz val="11"/>
      <color indexed="9"/>
      <name val="Arial"/>
      <family val="2"/>
    </font>
    <font>
      <b/>
      <i/>
      <u/>
      <sz val="11"/>
      <color indexed="10"/>
      <name val="Times New Roman"/>
      <family val="1"/>
    </font>
    <font>
      <sz val="8"/>
      <name val="Calibri"/>
      <family val="2"/>
    </font>
    <font>
      <sz val="11"/>
      <name val="Calibri"/>
      <family val="2"/>
      <scheme val="minor"/>
    </font>
    <font>
      <b/>
      <i/>
      <u/>
      <sz val="11"/>
      <color rgb="FFFF0000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3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20" borderId="1" applyNumberFormat="0" applyAlignment="0" applyProtection="0"/>
    <xf numFmtId="0" fontId="18" fillId="20" borderId="2" applyNumberFormat="0" applyAlignment="0" applyProtection="0"/>
    <xf numFmtId="0" fontId="19" fillId="20" borderId="2" applyNumberFormat="0" applyAlignment="0" applyProtection="0"/>
    <xf numFmtId="0" fontId="20" fillId="7" borderId="2" applyNumberFormat="0" applyAlignment="0" applyProtection="0"/>
    <xf numFmtId="0" fontId="21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4" borderId="0" applyNumberFormat="0" applyBorder="0" applyAlignment="0" applyProtection="0"/>
    <xf numFmtId="0" fontId="25" fillId="7" borderId="2" applyNumberFormat="0" applyAlignment="0" applyProtection="0"/>
    <xf numFmtId="0" fontId="26" fillId="22" borderId="0" applyNumberFormat="0" applyBorder="0" applyAlignment="0" applyProtection="0"/>
    <xf numFmtId="0" fontId="27" fillId="22" borderId="0" applyNumberFormat="0" applyBorder="0" applyAlignment="0" applyProtection="0"/>
    <xf numFmtId="0" fontId="14" fillId="0" borderId="0"/>
    <xf numFmtId="0" fontId="28" fillId="21" borderId="4" applyNumberFormat="0" applyFont="0" applyAlignment="0" applyProtection="0"/>
    <xf numFmtId="0" fontId="29" fillId="20" borderId="1" applyNumberFormat="0" applyAlignment="0" applyProtection="0"/>
    <xf numFmtId="0" fontId="30" fillId="3" borderId="0" applyNumberFormat="0" applyBorder="0" applyAlignment="0" applyProtection="0"/>
    <xf numFmtId="0" fontId="14" fillId="0" borderId="0"/>
    <xf numFmtId="0" fontId="28" fillId="0" borderId="0"/>
    <xf numFmtId="0" fontId="31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32" fillId="0" borderId="6" applyNumberFormat="0" applyFill="0" applyAlignment="0" applyProtection="0"/>
    <xf numFmtId="0" fontId="33" fillId="0" borderId="7" applyNumberFormat="0" applyFill="0" applyAlignment="0" applyProtection="0"/>
    <xf numFmtId="0" fontId="34" fillId="0" borderId="8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3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3" borderId="9" applyNumberFormat="0" applyAlignment="0" applyProtection="0"/>
  </cellStyleXfs>
  <cellXfs count="68">
    <xf numFmtId="0" fontId="0" fillId="0" borderId="0" xfId="0"/>
    <xf numFmtId="0" fontId="7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/>
    </xf>
    <xf numFmtId="0" fontId="1" fillId="0" borderId="10" xfId="0" applyFont="1" applyBorder="1" applyAlignment="1">
      <alignment horizontal="left" vertical="top" wrapText="1"/>
    </xf>
    <xf numFmtId="0" fontId="1" fillId="0" borderId="10" xfId="0" applyFont="1" applyFill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1" fillId="0" borderId="11" xfId="0" applyFont="1" applyFill="1" applyBorder="1" applyAlignment="1">
      <alignment horizontal="left" vertical="top" wrapText="1"/>
    </xf>
    <xf numFmtId="0" fontId="7" fillId="0" borderId="13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3" fillId="0" borderId="16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9" fillId="0" borderId="17" xfId="0" applyFont="1" applyBorder="1" applyAlignment="1">
      <alignment horizontal="left" vertical="top" wrapText="1"/>
    </xf>
    <xf numFmtId="0" fontId="9" fillId="0" borderId="17" xfId="0" applyFont="1" applyFill="1" applyBorder="1" applyAlignment="1">
      <alignment horizontal="left" vertical="top" wrapText="1"/>
    </xf>
    <xf numFmtId="0" fontId="10" fillId="0" borderId="18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 wrapText="1"/>
    </xf>
    <xf numFmtId="0" fontId="11" fillId="0" borderId="10" xfId="0" applyFont="1" applyBorder="1" applyAlignment="1">
      <alignment horizontal="left"/>
    </xf>
    <xf numFmtId="0" fontId="12" fillId="0" borderId="12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3" fillId="0" borderId="15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10" fillId="0" borderId="12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/>
    </xf>
    <xf numFmtId="0" fontId="10" fillId="0" borderId="23" xfId="0" applyFont="1" applyBorder="1" applyAlignment="1">
      <alignment horizontal="left" vertical="top"/>
    </xf>
    <xf numFmtId="0" fontId="6" fillId="0" borderId="10" xfId="0" applyFont="1" applyBorder="1" applyAlignment="1">
      <alignment horizontal="left"/>
    </xf>
    <xf numFmtId="0" fontId="4" fillId="0" borderId="10" xfId="0" applyFont="1" applyBorder="1" applyAlignment="1">
      <alignment horizontal="left" wrapText="1"/>
    </xf>
    <xf numFmtId="0" fontId="1" fillId="0" borderId="10" xfId="0" applyFont="1" applyBorder="1" applyAlignment="1">
      <alignment horizontal="left" wrapText="1"/>
    </xf>
    <xf numFmtId="0" fontId="14" fillId="0" borderId="0" xfId="36" applyBorder="1" applyAlignment="1">
      <alignment horizontal="center"/>
    </xf>
    <xf numFmtId="0" fontId="9" fillId="0" borderId="24" xfId="0" applyFont="1" applyFill="1" applyBorder="1" applyAlignment="1">
      <alignment horizontal="left" vertical="top" wrapText="1"/>
    </xf>
    <xf numFmtId="0" fontId="6" fillId="0" borderId="19" xfId="0" applyFont="1" applyBorder="1" applyAlignment="1">
      <alignment horizontal="left"/>
    </xf>
    <xf numFmtId="0" fontId="12" fillId="0" borderId="23" xfId="0" applyFont="1" applyBorder="1" applyAlignment="1">
      <alignment horizontal="left"/>
    </xf>
    <xf numFmtId="0" fontId="10" fillId="0" borderId="17" xfId="0" applyFont="1" applyBorder="1" applyAlignment="1">
      <alignment horizontal="left" vertical="top"/>
    </xf>
    <xf numFmtId="0" fontId="2" fillId="0" borderId="25" xfId="0" applyFont="1" applyBorder="1" applyAlignment="1"/>
    <xf numFmtId="0" fontId="2" fillId="0" borderId="26" xfId="0" applyFont="1" applyBorder="1" applyAlignment="1"/>
    <xf numFmtId="0" fontId="2" fillId="0" borderId="27" xfId="0" applyFont="1" applyBorder="1" applyAlignment="1"/>
    <xf numFmtId="0" fontId="1" fillId="0" borderId="28" xfId="0" applyFont="1" applyBorder="1" applyAlignment="1">
      <alignment horizontal="left"/>
    </xf>
    <xf numFmtId="0" fontId="3" fillId="0" borderId="29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39" fillId="0" borderId="24" xfId="0" applyFont="1" applyFill="1" applyBorder="1" applyAlignment="1">
      <alignment horizontal="left" vertical="top" wrapText="1"/>
    </xf>
    <xf numFmtId="0" fontId="11" fillId="0" borderId="0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3" fillId="0" borderId="30" xfId="0" applyFont="1" applyBorder="1" applyAlignment="1">
      <alignment horizontal="left" vertical="top" wrapText="1"/>
    </xf>
    <xf numFmtId="0" fontId="8" fillId="0" borderId="31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/>
    </xf>
    <xf numFmtId="0" fontId="1" fillId="0" borderId="28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/>
    </xf>
    <xf numFmtId="0" fontId="41" fillId="0" borderId="10" xfId="0" applyFont="1" applyBorder="1" applyAlignment="1">
      <alignment horizontal="left" vertical="top" wrapText="1"/>
    </xf>
    <xf numFmtId="0" fontId="42" fillId="0" borderId="24" xfId="0" applyFont="1" applyFill="1" applyBorder="1" applyAlignment="1">
      <alignment horizontal="left" vertical="top" wrapText="1"/>
    </xf>
    <xf numFmtId="0" fontId="2" fillId="0" borderId="21" xfId="0" applyFont="1" applyBorder="1" applyAlignment="1">
      <alignment horizontal="left"/>
    </xf>
    <xf numFmtId="0" fontId="0" fillId="0" borderId="0" xfId="0" applyFont="1"/>
    <xf numFmtId="0" fontId="2" fillId="0" borderId="0" xfId="0" applyFont="1" applyBorder="1" applyAlignment="1">
      <alignment horizontal="left"/>
    </xf>
    <xf numFmtId="0" fontId="2" fillId="0" borderId="25" xfId="0" applyFont="1" applyBorder="1" applyAlignment="1">
      <alignment horizontal="left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20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</cellXfs>
  <cellStyles count="52">
    <cellStyle name="20% - Akzent1" xfId="1"/>
    <cellStyle name="20% - Akzent2" xfId="2"/>
    <cellStyle name="20% - Akzent3" xfId="3"/>
    <cellStyle name="20% - Akzent4" xfId="4"/>
    <cellStyle name="20% - Akzent5" xfId="5"/>
    <cellStyle name="20% - Akzent6" xfId="6"/>
    <cellStyle name="40% - Akzent1" xfId="7"/>
    <cellStyle name="40% - Akzent2" xfId="8"/>
    <cellStyle name="40% - Akzent3" xfId="9"/>
    <cellStyle name="40% - Akzent4" xfId="10"/>
    <cellStyle name="40% - Akzent5" xfId="11"/>
    <cellStyle name="40% - Akzent6" xfId="12"/>
    <cellStyle name="60% - Akzent1" xfId="13"/>
    <cellStyle name="60% - Akzent2" xfId="14"/>
    <cellStyle name="60% - Akzent3" xfId="15"/>
    <cellStyle name="60% - Akzent4" xfId="16"/>
    <cellStyle name="60% - Akzent5" xfId="17"/>
    <cellStyle name="60% - Akzent6" xfId="18"/>
    <cellStyle name="Akzent1" xfId="19"/>
    <cellStyle name="Akzent2" xfId="20"/>
    <cellStyle name="Akzent3" xfId="21"/>
    <cellStyle name="Akzent4" xfId="22"/>
    <cellStyle name="Akzent5" xfId="23"/>
    <cellStyle name="Akzent6" xfId="24"/>
    <cellStyle name="Ausgabe" xfId="25"/>
    <cellStyle name="Berechnung" xfId="26"/>
    <cellStyle name="Calculation" xfId="27"/>
    <cellStyle name="Eingabe" xfId="28"/>
    <cellStyle name="Ergebnis" xfId="29"/>
    <cellStyle name="Erklärender Text" xfId="30"/>
    <cellStyle name="Explanatory Text" xfId="31"/>
    <cellStyle name="Gut" xfId="32"/>
    <cellStyle name="Input" xfId="33"/>
    <cellStyle name="Neutral" xfId="34"/>
    <cellStyle name="Neutre 2" xfId="35"/>
    <cellStyle name="Normal" xfId="0" builtinId="0"/>
    <cellStyle name="Normal 2" xfId="36"/>
    <cellStyle name="Notiz" xfId="37"/>
    <cellStyle name="Output" xfId="38"/>
    <cellStyle name="Schlecht" xfId="39"/>
    <cellStyle name="Standard 2" xfId="40"/>
    <cellStyle name="Standard_Tabelle1" xfId="41"/>
    <cellStyle name="Total 2" xfId="42"/>
    <cellStyle name="Überschrift" xfId="43"/>
    <cellStyle name="Überschrift 1" xfId="44"/>
    <cellStyle name="Überschrift 2" xfId="45"/>
    <cellStyle name="Überschrift 3" xfId="46"/>
    <cellStyle name="Überschrift 4" xfId="47"/>
    <cellStyle name="Verknüpfte Zelle" xfId="48"/>
    <cellStyle name="Warnender Text" xfId="49"/>
    <cellStyle name="Warning Text" xfId="50"/>
    <cellStyle name="Zelle überprüfen" xfId="5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233"/>
  <sheetViews>
    <sheetView zoomScale="80" zoomScaleNormal="80" workbookViewId="0">
      <selection activeCell="D26" sqref="D26"/>
    </sheetView>
  </sheetViews>
  <sheetFormatPr baseColWidth="10" defaultRowHeight="15"/>
  <cols>
    <col min="1" max="1" width="4.7109375" style="1" customWidth="1"/>
    <col min="2" max="2" width="18.140625" style="1" customWidth="1"/>
    <col min="3" max="3" width="12.140625" style="1" customWidth="1"/>
    <col min="4" max="4" width="21.7109375" style="1" customWidth="1"/>
    <col min="5" max="5" width="13.85546875" style="1" customWidth="1"/>
    <col min="6" max="6" width="11.140625" style="1" customWidth="1"/>
    <col min="7" max="7" width="8.7109375" style="1" customWidth="1"/>
    <col min="8" max="8" width="10.42578125" style="1" customWidth="1"/>
    <col min="9" max="9" width="9.7109375" style="1" customWidth="1"/>
    <col min="10" max="10" width="8.7109375" style="1" customWidth="1"/>
    <col min="11" max="11" width="10.140625" style="1" customWidth="1"/>
    <col min="12" max="16384" width="11.42578125" style="1"/>
  </cols>
  <sheetData>
    <row r="1" spans="1:13" ht="27.75" thickBot="1">
      <c r="B1" s="61" t="s">
        <v>219</v>
      </c>
      <c r="C1" s="61"/>
      <c r="D1" s="61"/>
      <c r="E1" s="61"/>
    </row>
    <row r="2" spans="1:13" ht="30">
      <c r="B2" s="12" t="s">
        <v>0</v>
      </c>
      <c r="C2" s="13" t="s">
        <v>1</v>
      </c>
      <c r="D2" s="13" t="s">
        <v>2</v>
      </c>
      <c r="E2" s="16" t="s">
        <v>99</v>
      </c>
      <c r="F2" s="16" t="s">
        <v>110</v>
      </c>
      <c r="G2" s="17" t="s">
        <v>92</v>
      </c>
      <c r="H2" s="17" t="s">
        <v>98</v>
      </c>
      <c r="I2" s="37" t="s">
        <v>78</v>
      </c>
      <c r="J2" s="40" t="s">
        <v>112</v>
      </c>
      <c r="K2" s="18" t="s">
        <v>3</v>
      </c>
    </row>
    <row r="3" spans="1:13" ht="18" customHeight="1">
      <c r="A3" s="1">
        <v>1</v>
      </c>
      <c r="B3" s="6" t="s">
        <v>63</v>
      </c>
      <c r="C3" s="4" t="s">
        <v>93</v>
      </c>
      <c r="D3" s="4" t="s">
        <v>62</v>
      </c>
      <c r="E3" s="3">
        <v>135</v>
      </c>
      <c r="F3" s="4">
        <v>150</v>
      </c>
      <c r="G3" s="20"/>
      <c r="H3" s="20"/>
      <c r="I3" s="3">
        <v>150</v>
      </c>
      <c r="J3" s="38">
        <f t="shared" ref="J3:J4" si="0">IF(COUNT(E3:I3)&gt;1,MIN(E3:I3),0)</f>
        <v>135</v>
      </c>
      <c r="K3" s="39">
        <f t="shared" ref="K3:K4" si="1">SUM(E3:I3)-J3</f>
        <v>300</v>
      </c>
      <c r="L3" s="36"/>
      <c r="M3" s="2"/>
    </row>
    <row r="4" spans="1:13" ht="18" customHeight="1">
      <c r="A4" s="1">
        <v>2</v>
      </c>
      <c r="B4" s="6" t="s">
        <v>115</v>
      </c>
      <c r="C4" s="4" t="s">
        <v>21</v>
      </c>
      <c r="D4" s="4" t="s">
        <v>28</v>
      </c>
      <c r="E4" s="3">
        <v>150</v>
      </c>
      <c r="F4" s="4">
        <v>0</v>
      </c>
      <c r="G4" s="20"/>
      <c r="H4" s="20"/>
      <c r="I4" s="20"/>
      <c r="J4" s="33">
        <f t="shared" si="0"/>
        <v>0</v>
      </c>
      <c r="K4" s="21">
        <f t="shared" si="1"/>
        <v>150</v>
      </c>
      <c r="L4" s="36"/>
    </row>
    <row r="11" spans="1:13" ht="16.5" customHeight="1"/>
    <row r="21" spans="13:13">
      <c r="M21" s="30"/>
    </row>
    <row r="45" spans="12:12">
      <c r="L45" s="31"/>
    </row>
    <row r="100" spans="12:12" ht="18.75">
      <c r="L100" s="22"/>
    </row>
    <row r="101" spans="12:12" ht="18.75">
      <c r="L101" s="22"/>
    </row>
    <row r="102" spans="12:12" ht="18.75">
      <c r="L102" s="22"/>
    </row>
    <row r="103" spans="12:12" ht="18.75">
      <c r="L103" s="22"/>
    </row>
    <row r="104" spans="12:12" ht="18.75">
      <c r="L104" s="22"/>
    </row>
    <row r="105" spans="12:12" ht="18.75">
      <c r="L105" s="22"/>
    </row>
    <row r="106" spans="12:12" ht="18.75">
      <c r="L106" s="22"/>
    </row>
    <row r="107" spans="12:12" ht="18.75">
      <c r="L107" s="22"/>
    </row>
    <row r="108" spans="12:12" ht="18.75">
      <c r="L108" s="22"/>
    </row>
    <row r="109" spans="12:12" ht="18.75">
      <c r="L109" s="22"/>
    </row>
    <row r="110" spans="12:12" ht="18.75">
      <c r="L110" s="22"/>
    </row>
    <row r="111" spans="12:12" ht="18.75">
      <c r="L111" s="22"/>
    </row>
    <row r="112" spans="12:12" ht="18.75">
      <c r="L112" s="22"/>
    </row>
    <row r="113" spans="12:12" ht="18.75">
      <c r="L113" s="22"/>
    </row>
    <row r="114" spans="12:12" ht="18.75">
      <c r="L114" s="22"/>
    </row>
    <row r="115" spans="12:12" ht="18.75">
      <c r="L115" s="22"/>
    </row>
    <row r="116" spans="12:12" ht="18.75">
      <c r="L116" s="22"/>
    </row>
    <row r="117" spans="12:12" ht="18.75">
      <c r="L117" s="22"/>
    </row>
    <row r="118" spans="12:12" ht="18.75">
      <c r="L118" s="22"/>
    </row>
    <row r="119" spans="12:12" ht="18.75">
      <c r="L119" s="22"/>
    </row>
    <row r="120" spans="12:12" ht="18.75" customHeight="1"/>
    <row r="136" ht="16.5" customHeight="1"/>
    <row r="146" ht="15" customHeight="1"/>
    <row r="160" ht="15.75" customHeight="1"/>
    <row r="161" ht="14.25" customHeight="1"/>
    <row r="162" ht="18" customHeight="1"/>
    <row r="204" ht="15" customHeight="1"/>
    <row r="213" ht="17.25" customHeight="1"/>
    <row r="214" ht="15" customHeight="1"/>
    <row r="215" ht="15.75" customHeight="1"/>
    <row r="216" ht="17.25" customHeight="1"/>
    <row r="223" ht="15.75" customHeight="1"/>
    <row r="225" spans="22:31" ht="15.75" customHeight="1"/>
    <row r="229" spans="22:31" ht="15.75" customHeight="1"/>
    <row r="231" spans="22:31" ht="16.5" customHeight="1"/>
    <row r="233" spans="22:31">
      <c r="V233" s="6"/>
      <c r="W233" s="4"/>
      <c r="X233" s="4"/>
      <c r="Y233" s="3"/>
      <c r="Z233" s="3"/>
      <c r="AA233" s="3"/>
      <c r="AB233" s="3"/>
      <c r="AC233" s="4"/>
      <c r="AD233" s="3"/>
      <c r="AE233" s="7"/>
    </row>
  </sheetData>
  <autoFilter ref="A2:K4">
    <sortState ref="A3:K21">
      <sortCondition descending="1" ref="K2:K21"/>
    </sortState>
  </autoFilter>
  <mergeCells count="1">
    <mergeCell ref="B1:E1"/>
  </mergeCells>
  <phoneticPr fontId="40" type="noConversion"/>
  <pageMargins left="0.7" right="0.7" top="0.75" bottom="0.75" header="0.3" footer="0.3"/>
  <pageSetup paperSize="9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20"/>
  <sheetViews>
    <sheetView zoomScale="80" zoomScaleNormal="80" workbookViewId="0">
      <selection activeCell="C25" sqref="C25"/>
    </sheetView>
  </sheetViews>
  <sheetFormatPr baseColWidth="10" defaultRowHeight="15"/>
  <cols>
    <col min="1" max="1" width="4.7109375" customWidth="1"/>
    <col min="2" max="2" width="22.42578125" customWidth="1"/>
    <col min="3" max="3" width="13.85546875" customWidth="1"/>
    <col min="4" max="5" width="9.5703125" customWidth="1"/>
    <col min="6" max="6" width="10.5703125" customWidth="1"/>
    <col min="7" max="7" width="8.7109375" customWidth="1"/>
    <col min="8" max="8" width="7.5703125" customWidth="1"/>
    <col min="9" max="9" width="9.5703125" customWidth="1"/>
    <col min="10" max="10" width="8.85546875" customWidth="1"/>
  </cols>
  <sheetData>
    <row r="1" spans="1:11" ht="27.75" thickBot="1">
      <c r="A1" s="1"/>
      <c r="B1" s="41" t="s">
        <v>103</v>
      </c>
      <c r="C1" s="42"/>
      <c r="D1" s="42"/>
      <c r="E1" s="42"/>
      <c r="F1" s="42"/>
      <c r="G1" s="42"/>
      <c r="H1" s="42"/>
      <c r="I1" s="42"/>
      <c r="J1" s="42"/>
      <c r="K1" s="43"/>
    </row>
    <row r="2" spans="1:11" ht="30">
      <c r="A2" s="1"/>
      <c r="B2" s="12" t="s">
        <v>2</v>
      </c>
      <c r="C2" s="16" t="s">
        <v>99</v>
      </c>
      <c r="D2" s="17" t="s">
        <v>78</v>
      </c>
      <c r="E2" s="17" t="s">
        <v>98</v>
      </c>
      <c r="F2" s="16" t="s">
        <v>110</v>
      </c>
      <c r="G2" s="17" t="s">
        <v>111</v>
      </c>
      <c r="H2" s="17" t="s">
        <v>92</v>
      </c>
      <c r="I2" s="17" t="s">
        <v>98</v>
      </c>
      <c r="J2" s="17" t="s">
        <v>78</v>
      </c>
      <c r="K2" s="18" t="s">
        <v>104</v>
      </c>
    </row>
    <row r="3" spans="1:11" ht="18" customHeight="1">
      <c r="A3" s="1">
        <v>1</v>
      </c>
      <c r="B3" s="6" t="s">
        <v>53</v>
      </c>
      <c r="C3" s="3">
        <v>130</v>
      </c>
      <c r="D3" s="3">
        <v>50</v>
      </c>
      <c r="E3" s="3">
        <v>30</v>
      </c>
      <c r="F3" s="4">
        <v>270</v>
      </c>
      <c r="G3" s="20"/>
      <c r="H3" s="3">
        <v>145</v>
      </c>
      <c r="I3" s="3">
        <v>85</v>
      </c>
      <c r="J3" s="3">
        <v>185</v>
      </c>
      <c r="K3" s="21">
        <f t="shared" ref="K3:K20" si="0">SUM(C3:J3)</f>
        <v>895</v>
      </c>
    </row>
    <row r="4" spans="1:11" ht="18" customHeight="1">
      <c r="A4" s="1">
        <v>2</v>
      </c>
      <c r="B4" s="6" t="s">
        <v>23</v>
      </c>
      <c r="C4" s="3">
        <v>140</v>
      </c>
      <c r="D4" s="3"/>
      <c r="E4" s="3">
        <v>75</v>
      </c>
      <c r="F4" s="4">
        <v>125</v>
      </c>
      <c r="G4" s="19"/>
      <c r="H4" s="3">
        <v>100</v>
      </c>
      <c r="I4" s="3">
        <v>290</v>
      </c>
      <c r="J4" s="3">
        <v>90</v>
      </c>
      <c r="K4" s="21">
        <f t="shared" si="0"/>
        <v>820</v>
      </c>
    </row>
    <row r="5" spans="1:11" ht="18" customHeight="1">
      <c r="A5" s="1">
        <v>3</v>
      </c>
      <c r="B5" s="6" t="s">
        <v>62</v>
      </c>
      <c r="C5" s="3">
        <v>50</v>
      </c>
      <c r="D5" s="3">
        <v>100</v>
      </c>
      <c r="E5" s="3"/>
      <c r="F5" s="4">
        <v>85</v>
      </c>
      <c r="G5" s="3">
        <v>20</v>
      </c>
      <c r="H5" s="3">
        <v>45</v>
      </c>
      <c r="I5" s="3">
        <v>30</v>
      </c>
      <c r="J5" s="3">
        <v>220</v>
      </c>
      <c r="K5" s="21">
        <f t="shared" si="0"/>
        <v>550</v>
      </c>
    </row>
    <row r="6" spans="1:11" ht="18" customHeight="1">
      <c r="A6" s="1">
        <v>4</v>
      </c>
      <c r="B6" s="6" t="s">
        <v>50</v>
      </c>
      <c r="C6" s="3">
        <v>40</v>
      </c>
      <c r="D6" s="3">
        <v>60</v>
      </c>
      <c r="E6" s="3">
        <v>60</v>
      </c>
      <c r="F6" s="4">
        <v>50</v>
      </c>
      <c r="G6" s="3">
        <v>50</v>
      </c>
      <c r="H6" s="3">
        <v>70</v>
      </c>
      <c r="I6" s="3">
        <v>60</v>
      </c>
      <c r="J6" s="3">
        <v>70</v>
      </c>
      <c r="K6" s="21">
        <f t="shared" si="0"/>
        <v>460</v>
      </c>
    </row>
    <row r="7" spans="1:11" ht="18" customHeight="1">
      <c r="A7" s="1">
        <v>5</v>
      </c>
      <c r="B7" s="6" t="s">
        <v>9</v>
      </c>
      <c r="C7" s="3">
        <v>125</v>
      </c>
      <c r="D7" s="3"/>
      <c r="E7" s="3"/>
      <c r="F7" s="4">
        <v>55</v>
      </c>
      <c r="G7" s="20"/>
      <c r="H7" s="3">
        <v>80</v>
      </c>
      <c r="I7" s="3">
        <v>45</v>
      </c>
      <c r="J7" s="3">
        <v>75</v>
      </c>
      <c r="K7" s="21">
        <f t="shared" si="0"/>
        <v>380</v>
      </c>
    </row>
    <row r="8" spans="1:11" ht="18" customHeight="1">
      <c r="A8" s="1">
        <v>6</v>
      </c>
      <c r="B8" s="6" t="s">
        <v>7</v>
      </c>
      <c r="C8" s="3">
        <v>25</v>
      </c>
      <c r="D8" s="3"/>
      <c r="E8" s="3"/>
      <c r="F8" s="4">
        <v>25</v>
      </c>
      <c r="G8" s="20"/>
      <c r="H8" s="3">
        <v>225</v>
      </c>
      <c r="I8" s="3">
        <v>25</v>
      </c>
      <c r="J8" s="3">
        <v>35</v>
      </c>
      <c r="K8" s="21">
        <f t="shared" si="0"/>
        <v>335</v>
      </c>
    </row>
    <row r="9" spans="1:11" ht="18" customHeight="1">
      <c r="A9" s="1">
        <v>7</v>
      </c>
      <c r="B9" s="6" t="s">
        <v>33</v>
      </c>
      <c r="C9" s="3">
        <v>220</v>
      </c>
      <c r="D9" s="3"/>
      <c r="E9" s="3"/>
      <c r="F9" s="4">
        <v>30</v>
      </c>
      <c r="G9" s="3">
        <v>20</v>
      </c>
      <c r="H9" s="3">
        <v>20</v>
      </c>
      <c r="I9" s="20"/>
      <c r="J9" s="3">
        <v>20</v>
      </c>
      <c r="K9" s="21">
        <f t="shared" si="0"/>
        <v>310</v>
      </c>
    </row>
    <row r="10" spans="1:11" ht="18" customHeight="1">
      <c r="A10" s="1">
        <v>8</v>
      </c>
      <c r="B10" s="6" t="s">
        <v>24</v>
      </c>
      <c r="C10" s="3"/>
      <c r="D10" s="3"/>
      <c r="E10" s="3"/>
      <c r="F10" s="4">
        <v>55</v>
      </c>
      <c r="G10" s="20"/>
      <c r="H10" s="3">
        <v>85</v>
      </c>
      <c r="I10" s="20"/>
      <c r="J10" s="3">
        <v>55</v>
      </c>
      <c r="K10" s="21">
        <f t="shared" si="0"/>
        <v>195</v>
      </c>
    </row>
    <row r="11" spans="1:11" ht="18" customHeight="1">
      <c r="A11" s="1">
        <v>9</v>
      </c>
      <c r="B11" s="6" t="s">
        <v>95</v>
      </c>
      <c r="C11" s="3">
        <v>20</v>
      </c>
      <c r="D11" s="3">
        <v>20</v>
      </c>
      <c r="E11" s="3"/>
      <c r="F11" s="3">
        <v>30</v>
      </c>
      <c r="G11" s="3"/>
      <c r="H11" s="3">
        <v>20</v>
      </c>
      <c r="I11" s="3">
        <v>30</v>
      </c>
      <c r="J11" s="3">
        <v>30</v>
      </c>
      <c r="K11" s="21">
        <f t="shared" si="0"/>
        <v>150</v>
      </c>
    </row>
    <row r="12" spans="1:11" ht="18" customHeight="1">
      <c r="A12" s="1">
        <v>10</v>
      </c>
      <c r="B12" s="6" t="s">
        <v>175</v>
      </c>
      <c r="C12" s="3"/>
      <c r="D12" s="3"/>
      <c r="E12" s="3">
        <v>20</v>
      </c>
      <c r="F12" s="4"/>
      <c r="G12" s="3">
        <v>75</v>
      </c>
      <c r="H12" s="20"/>
      <c r="I12" s="20"/>
      <c r="J12" s="3"/>
      <c r="K12" s="21">
        <f t="shared" si="0"/>
        <v>95</v>
      </c>
    </row>
    <row r="13" spans="1:11" ht="18" customHeight="1">
      <c r="A13" s="1">
        <v>11</v>
      </c>
      <c r="B13" s="6" t="s">
        <v>87</v>
      </c>
      <c r="C13" s="3">
        <v>30</v>
      </c>
      <c r="D13" s="3"/>
      <c r="E13" s="3"/>
      <c r="F13" s="3"/>
      <c r="G13" s="19"/>
      <c r="H13" s="3">
        <v>20</v>
      </c>
      <c r="I13" s="3">
        <v>45</v>
      </c>
      <c r="J13" s="3"/>
      <c r="K13" s="21">
        <f t="shared" si="0"/>
        <v>95</v>
      </c>
    </row>
    <row r="14" spans="1:11" ht="18" customHeight="1">
      <c r="A14" s="1">
        <v>12</v>
      </c>
      <c r="B14" s="6" t="s">
        <v>30</v>
      </c>
      <c r="C14" s="3">
        <v>45</v>
      </c>
      <c r="D14" s="3"/>
      <c r="E14" s="3"/>
      <c r="F14" s="4">
        <v>30</v>
      </c>
      <c r="G14" s="20"/>
      <c r="H14" s="20"/>
      <c r="I14" s="20"/>
      <c r="J14" s="3"/>
      <c r="K14" s="21">
        <f t="shared" si="0"/>
        <v>75</v>
      </c>
    </row>
    <row r="15" spans="1:11" ht="18" customHeight="1">
      <c r="A15" s="1">
        <v>13</v>
      </c>
      <c r="B15" s="6" t="s">
        <v>180</v>
      </c>
      <c r="C15" s="3"/>
      <c r="D15" s="3"/>
      <c r="E15" s="3"/>
      <c r="F15" s="3">
        <v>70</v>
      </c>
      <c r="G15" s="19"/>
      <c r="H15" s="20"/>
      <c r="I15" s="20"/>
      <c r="J15" s="3"/>
      <c r="K15" s="21">
        <f t="shared" si="0"/>
        <v>70</v>
      </c>
    </row>
    <row r="16" spans="1:11" ht="18" customHeight="1">
      <c r="A16" s="1">
        <v>14</v>
      </c>
      <c r="B16" s="9" t="s">
        <v>22</v>
      </c>
      <c r="C16" s="3">
        <v>25</v>
      </c>
      <c r="D16" s="3"/>
      <c r="E16" s="3"/>
      <c r="F16" s="3"/>
      <c r="G16" s="20"/>
      <c r="H16" s="20"/>
      <c r="I16" s="20"/>
      <c r="J16" s="3"/>
      <c r="K16" s="21">
        <f t="shared" si="0"/>
        <v>25</v>
      </c>
    </row>
    <row r="17" spans="1:11" ht="18" customHeight="1">
      <c r="A17" s="1">
        <v>15</v>
      </c>
      <c r="B17" s="54" t="s">
        <v>28</v>
      </c>
      <c r="C17" s="10"/>
      <c r="D17" s="10"/>
      <c r="E17" s="10"/>
      <c r="F17" s="55"/>
      <c r="G17" s="23"/>
      <c r="H17" s="10">
        <v>25</v>
      </c>
      <c r="I17" s="23"/>
      <c r="J17" s="10"/>
      <c r="K17" s="21">
        <f t="shared" si="0"/>
        <v>25</v>
      </c>
    </row>
    <row r="18" spans="1:11" ht="18" customHeight="1">
      <c r="A18" s="1">
        <v>16</v>
      </c>
      <c r="B18" s="44" t="s">
        <v>146</v>
      </c>
      <c r="C18" s="10">
        <v>20</v>
      </c>
      <c r="D18" s="10"/>
      <c r="E18" s="10"/>
      <c r="F18" s="52"/>
      <c r="G18" s="23"/>
      <c r="H18" s="23"/>
      <c r="I18" s="23"/>
      <c r="J18" s="10"/>
      <c r="K18" s="21">
        <f t="shared" si="0"/>
        <v>20</v>
      </c>
    </row>
    <row r="19" spans="1:11" ht="18" customHeight="1">
      <c r="A19" s="1">
        <v>17</v>
      </c>
      <c r="B19" s="53" t="s">
        <v>212</v>
      </c>
      <c r="C19" s="3"/>
      <c r="D19" s="3"/>
      <c r="E19" s="3"/>
      <c r="F19" s="3"/>
      <c r="G19" s="3">
        <v>20</v>
      </c>
      <c r="H19" s="20"/>
      <c r="I19" s="3"/>
      <c r="J19" s="3"/>
      <c r="K19" s="21">
        <f t="shared" si="0"/>
        <v>20</v>
      </c>
    </row>
    <row r="20" spans="1:11" ht="18" customHeight="1">
      <c r="A20" s="1">
        <v>18</v>
      </c>
      <c r="B20" s="53" t="s">
        <v>131</v>
      </c>
      <c r="C20" s="3"/>
      <c r="D20" s="3"/>
      <c r="E20" s="3"/>
      <c r="F20" s="3"/>
      <c r="G20" s="3"/>
      <c r="H20" s="3"/>
      <c r="I20" s="3">
        <v>20</v>
      </c>
      <c r="J20" s="3"/>
      <c r="K20" s="21">
        <f t="shared" si="0"/>
        <v>20</v>
      </c>
    </row>
  </sheetData>
  <autoFilter ref="A2:K2">
    <sortState ref="A3:K27">
      <sortCondition descending="1" ref="K2"/>
    </sortState>
  </autoFilter>
  <phoneticPr fontId="40" type="noConversion"/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1"/>
  <dimension ref="A1:AC236"/>
  <sheetViews>
    <sheetView zoomScale="80" zoomScaleNormal="80" workbookViewId="0">
      <selection activeCell="M22" sqref="M22"/>
    </sheetView>
  </sheetViews>
  <sheetFormatPr baseColWidth="10" defaultRowHeight="15"/>
  <cols>
    <col min="1" max="1" width="4.7109375" style="1" customWidth="1"/>
    <col min="2" max="2" width="18.140625" style="1" customWidth="1"/>
    <col min="3" max="3" width="12.140625" style="1" customWidth="1"/>
    <col min="4" max="4" width="21.7109375" style="1" customWidth="1"/>
    <col min="5" max="5" width="13.85546875" style="1" customWidth="1"/>
    <col min="6" max="6" width="11.140625" style="1" customWidth="1"/>
    <col min="7" max="7" width="8.7109375" style="1" customWidth="1"/>
    <col min="8" max="8" width="10.42578125" style="1" customWidth="1"/>
    <col min="9" max="9" width="9.7109375" style="1" customWidth="1"/>
    <col min="10" max="10" width="8.7109375" style="1" customWidth="1"/>
    <col min="11" max="11" width="10.140625" style="1" customWidth="1"/>
    <col min="12" max="16384" width="11.42578125" style="1"/>
  </cols>
  <sheetData>
    <row r="1" spans="1:11" ht="27.75" thickBot="1">
      <c r="B1" s="61" t="s">
        <v>18</v>
      </c>
      <c r="C1" s="61"/>
      <c r="D1" s="61"/>
      <c r="E1" s="61"/>
    </row>
    <row r="2" spans="1:11" ht="30">
      <c r="B2" s="12" t="s">
        <v>0</v>
      </c>
      <c r="C2" s="13" t="s">
        <v>1</v>
      </c>
      <c r="D2" s="13" t="s">
        <v>2</v>
      </c>
      <c r="E2" s="16" t="s">
        <v>99</v>
      </c>
      <c r="F2" s="16" t="s">
        <v>110</v>
      </c>
      <c r="G2" s="17" t="s">
        <v>92</v>
      </c>
      <c r="H2" s="17" t="s">
        <v>98</v>
      </c>
      <c r="I2" s="37" t="s">
        <v>78</v>
      </c>
      <c r="J2" s="40" t="s">
        <v>112</v>
      </c>
      <c r="K2" s="18" t="s">
        <v>3</v>
      </c>
    </row>
    <row r="3" spans="1:11" ht="18" customHeight="1">
      <c r="A3" s="1">
        <v>1</v>
      </c>
      <c r="B3" s="6" t="s">
        <v>113</v>
      </c>
      <c r="C3" s="4" t="s">
        <v>114</v>
      </c>
      <c r="D3" s="4" t="s">
        <v>24</v>
      </c>
      <c r="E3" s="3">
        <v>150</v>
      </c>
      <c r="F3" s="4">
        <v>150</v>
      </c>
      <c r="G3" s="3">
        <v>123</v>
      </c>
      <c r="H3" s="20"/>
      <c r="I3" s="3">
        <v>150</v>
      </c>
      <c r="J3" s="38">
        <f t="shared" ref="J3:J7" si="0">IF(COUNT(E3:I3)&gt;1,MIN(E3:I3),0)</f>
        <v>123</v>
      </c>
      <c r="K3" s="39">
        <f t="shared" ref="K3:K7" si="1">SUM(E3:I3)-J3</f>
        <v>450</v>
      </c>
    </row>
    <row r="4" spans="1:11" ht="18" customHeight="1">
      <c r="A4" s="1">
        <v>3</v>
      </c>
      <c r="B4" s="6" t="s">
        <v>176</v>
      </c>
      <c r="C4" s="4" t="s">
        <v>177</v>
      </c>
      <c r="D4" s="4" t="s">
        <v>24</v>
      </c>
      <c r="E4" s="3">
        <v>0</v>
      </c>
      <c r="F4" s="4">
        <v>135</v>
      </c>
      <c r="G4" s="3">
        <v>114</v>
      </c>
      <c r="H4" s="20"/>
      <c r="I4" s="3">
        <v>135</v>
      </c>
      <c r="J4" s="33">
        <f t="shared" si="0"/>
        <v>0</v>
      </c>
      <c r="K4" s="21">
        <f t="shared" si="1"/>
        <v>384</v>
      </c>
    </row>
    <row r="5" spans="1:11" ht="18" customHeight="1">
      <c r="A5" s="1">
        <v>2</v>
      </c>
      <c r="B5" s="6" t="s">
        <v>185</v>
      </c>
      <c r="C5" s="4" t="s">
        <v>220</v>
      </c>
      <c r="D5" s="4" t="s">
        <v>24</v>
      </c>
      <c r="E5" s="3">
        <v>0</v>
      </c>
      <c r="F5" s="3"/>
      <c r="G5" s="3">
        <v>150</v>
      </c>
      <c r="H5" s="19"/>
      <c r="I5" s="20"/>
      <c r="J5" s="33">
        <f t="shared" si="0"/>
        <v>0</v>
      </c>
      <c r="K5" s="21">
        <f t="shared" si="1"/>
        <v>150</v>
      </c>
    </row>
    <row r="6" spans="1:11" ht="18" customHeight="1">
      <c r="A6" s="1">
        <v>4</v>
      </c>
      <c r="B6" s="6" t="s">
        <v>221</v>
      </c>
      <c r="C6" s="4" t="s">
        <v>19</v>
      </c>
      <c r="D6" s="4" t="s">
        <v>7</v>
      </c>
      <c r="E6" s="3">
        <v>0</v>
      </c>
      <c r="F6" s="4">
        <v>0</v>
      </c>
      <c r="G6" s="3">
        <v>135</v>
      </c>
      <c r="H6" s="20"/>
      <c r="I6" s="20"/>
      <c r="J6" s="33">
        <f t="shared" si="0"/>
        <v>0</v>
      </c>
      <c r="K6" s="21">
        <f t="shared" si="1"/>
        <v>135</v>
      </c>
    </row>
    <row r="7" spans="1:11" ht="18" customHeight="1">
      <c r="A7" s="1">
        <v>5</v>
      </c>
      <c r="B7" s="6" t="s">
        <v>178</v>
      </c>
      <c r="C7" s="4" t="s">
        <v>179</v>
      </c>
      <c r="D7" s="4" t="s">
        <v>180</v>
      </c>
      <c r="E7" s="3">
        <v>0</v>
      </c>
      <c r="F7" s="4">
        <v>123</v>
      </c>
      <c r="G7" s="3">
        <v>0</v>
      </c>
      <c r="H7" s="20"/>
      <c r="I7" s="20"/>
      <c r="J7" s="33">
        <f t="shared" si="0"/>
        <v>0</v>
      </c>
      <c r="K7" s="21">
        <f t="shared" si="1"/>
        <v>123</v>
      </c>
    </row>
    <row r="14" spans="1:11" ht="16.5" customHeight="1"/>
    <row r="123" ht="18.75" customHeight="1"/>
    <row r="139" ht="16.5" customHeight="1"/>
    <row r="149" ht="15" customHeight="1"/>
    <row r="163" ht="15.75" customHeight="1"/>
    <row r="164" ht="14.25" customHeight="1"/>
    <row r="165" ht="18" customHeight="1"/>
    <row r="207" ht="15" customHeight="1"/>
    <row r="216" ht="17.25" customHeight="1"/>
    <row r="217" ht="15" customHeight="1"/>
    <row r="218" ht="15.75" customHeight="1"/>
    <row r="219" ht="17.25" customHeight="1"/>
    <row r="226" spans="20:29" ht="15.75" customHeight="1"/>
    <row r="228" spans="20:29" ht="15.75" customHeight="1"/>
    <row r="232" spans="20:29" ht="15.75" customHeight="1"/>
    <row r="234" spans="20:29" ht="16.5" customHeight="1"/>
    <row r="236" spans="20:29">
      <c r="T236" s="6"/>
      <c r="U236" s="4"/>
      <c r="V236" s="4"/>
      <c r="W236" s="3"/>
      <c r="X236" s="3"/>
      <c r="Y236" s="3"/>
      <c r="Z236" s="3"/>
      <c r="AA236" s="4"/>
      <c r="AB236" s="3"/>
      <c r="AC236" s="7"/>
    </row>
  </sheetData>
  <autoFilter ref="A2:K7">
    <sortState ref="A3:K21">
      <sortCondition descending="1" ref="K2:K21"/>
    </sortState>
  </autoFilter>
  <mergeCells count="1">
    <mergeCell ref="B1:E1"/>
  </mergeCells>
  <phoneticPr fontId="40" type="noConversion"/>
  <pageMargins left="0.70866141732283472" right="0.70866141732283472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3"/>
  <dimension ref="A1:K18"/>
  <sheetViews>
    <sheetView zoomScale="80" zoomScaleNormal="80" workbookViewId="0">
      <selection activeCell="G21" sqref="G21"/>
    </sheetView>
  </sheetViews>
  <sheetFormatPr baseColWidth="10" defaultRowHeight="15"/>
  <cols>
    <col min="1" max="1" width="4.7109375" customWidth="1"/>
    <col min="2" max="2" width="18.140625" customWidth="1"/>
    <col min="3" max="3" width="12.140625" customWidth="1"/>
    <col min="4" max="4" width="21.7109375" customWidth="1"/>
    <col min="5" max="5" width="13.85546875" customWidth="1"/>
    <col min="6" max="6" width="11.140625" customWidth="1"/>
    <col min="7" max="7" width="8.85546875" customWidth="1"/>
    <col min="8" max="8" width="10.28515625" customWidth="1"/>
    <col min="9" max="9" width="9.5703125" customWidth="1"/>
    <col min="10" max="10" width="9" customWidth="1"/>
    <col min="11" max="11" width="10.28515625" customWidth="1"/>
  </cols>
  <sheetData>
    <row r="1" spans="1:11" ht="27.75" thickBot="1">
      <c r="A1" s="1"/>
      <c r="B1" s="62" t="s">
        <v>27</v>
      </c>
      <c r="C1" s="63"/>
      <c r="D1" s="63"/>
      <c r="E1" s="63"/>
      <c r="F1" s="63"/>
      <c r="G1" s="63"/>
      <c r="H1" s="63"/>
      <c r="I1" s="63"/>
      <c r="J1" s="63"/>
      <c r="K1" s="64"/>
    </row>
    <row r="2" spans="1:11" ht="30">
      <c r="A2" s="1"/>
      <c r="B2" s="14" t="s">
        <v>0</v>
      </c>
      <c r="C2" s="15" t="s">
        <v>1</v>
      </c>
      <c r="D2" s="15" t="s">
        <v>2</v>
      </c>
      <c r="E2" s="16" t="s">
        <v>99</v>
      </c>
      <c r="F2" s="16" t="s">
        <v>110</v>
      </c>
      <c r="G2" s="17" t="s">
        <v>92</v>
      </c>
      <c r="H2" s="17" t="s">
        <v>98</v>
      </c>
      <c r="I2" s="17" t="s">
        <v>78</v>
      </c>
      <c r="J2" s="18" t="s">
        <v>112</v>
      </c>
      <c r="K2" s="29" t="s">
        <v>104</v>
      </c>
    </row>
    <row r="3" spans="1:11" ht="18" customHeight="1">
      <c r="A3" s="1">
        <v>1</v>
      </c>
      <c r="B3" s="6" t="s">
        <v>176</v>
      </c>
      <c r="C3" s="4" t="s">
        <v>10</v>
      </c>
      <c r="D3" s="4" t="s">
        <v>24</v>
      </c>
      <c r="E3" s="3">
        <v>0</v>
      </c>
      <c r="F3" s="4">
        <v>150</v>
      </c>
      <c r="G3" s="3">
        <v>150</v>
      </c>
      <c r="H3" s="20"/>
      <c r="I3" s="3">
        <v>150</v>
      </c>
      <c r="J3" s="33">
        <f t="shared" ref="J3:J12" si="0">IF(COUNT(E3:I3)&gt;1,MIN(E3:I3),0)</f>
        <v>0</v>
      </c>
      <c r="K3" s="21">
        <f t="shared" ref="K3:K12" si="1">SUM(E3:I3)-J3</f>
        <v>450</v>
      </c>
    </row>
    <row r="4" spans="1:11" ht="18" customHeight="1">
      <c r="A4" s="1">
        <v>2</v>
      </c>
      <c r="B4" s="6" t="s">
        <v>116</v>
      </c>
      <c r="C4" s="4" t="s">
        <v>19</v>
      </c>
      <c r="D4" s="4" t="s">
        <v>20</v>
      </c>
      <c r="E4" s="3">
        <v>150</v>
      </c>
      <c r="F4" s="4">
        <v>135</v>
      </c>
      <c r="G4" s="3">
        <v>123</v>
      </c>
      <c r="H4" s="20"/>
      <c r="I4" s="3">
        <v>135</v>
      </c>
      <c r="J4" s="33">
        <f t="shared" si="0"/>
        <v>123</v>
      </c>
      <c r="K4" s="21">
        <f t="shared" si="1"/>
        <v>420</v>
      </c>
    </row>
    <row r="5" spans="1:11" ht="18" customHeight="1">
      <c r="A5" s="1">
        <v>3</v>
      </c>
      <c r="B5" s="6" t="s">
        <v>120</v>
      </c>
      <c r="C5" s="4" t="s">
        <v>121</v>
      </c>
      <c r="D5" s="4" t="s">
        <v>30</v>
      </c>
      <c r="E5" s="3">
        <v>123</v>
      </c>
      <c r="F5" s="4">
        <v>123</v>
      </c>
      <c r="G5" s="3">
        <v>0</v>
      </c>
      <c r="H5" s="20"/>
      <c r="I5" s="20"/>
      <c r="J5" s="33">
        <f t="shared" si="0"/>
        <v>0</v>
      </c>
      <c r="K5" s="21">
        <f t="shared" si="1"/>
        <v>246</v>
      </c>
    </row>
    <row r="6" spans="1:11" ht="18" customHeight="1">
      <c r="A6" s="1">
        <v>4</v>
      </c>
      <c r="B6" s="6" t="s">
        <v>118</v>
      </c>
      <c r="C6" s="4" t="s">
        <v>119</v>
      </c>
      <c r="D6" s="4" t="s">
        <v>30</v>
      </c>
      <c r="E6" s="3">
        <v>135</v>
      </c>
      <c r="F6" s="4">
        <v>0</v>
      </c>
      <c r="G6" s="3">
        <v>0</v>
      </c>
      <c r="H6" s="20"/>
      <c r="I6" s="20"/>
      <c r="J6" s="33">
        <f t="shared" si="0"/>
        <v>0</v>
      </c>
      <c r="K6" s="21">
        <f t="shared" si="1"/>
        <v>135</v>
      </c>
    </row>
    <row r="7" spans="1:11" ht="18" customHeight="1">
      <c r="A7" s="1">
        <v>5</v>
      </c>
      <c r="B7" s="6" t="s">
        <v>222</v>
      </c>
      <c r="C7" s="4" t="s">
        <v>223</v>
      </c>
      <c r="D7" s="4" t="s">
        <v>7</v>
      </c>
      <c r="E7" s="3">
        <v>0</v>
      </c>
      <c r="F7" s="4">
        <v>0</v>
      </c>
      <c r="G7" s="3">
        <v>135</v>
      </c>
      <c r="H7" s="20"/>
      <c r="I7" s="20"/>
      <c r="J7" s="33">
        <f t="shared" si="0"/>
        <v>0</v>
      </c>
      <c r="K7" s="21">
        <f t="shared" si="1"/>
        <v>135</v>
      </c>
    </row>
    <row r="8" spans="1:11" ht="18" customHeight="1">
      <c r="A8" s="1">
        <v>6</v>
      </c>
      <c r="B8" s="6" t="s">
        <v>261</v>
      </c>
      <c r="C8" s="4" t="s">
        <v>262</v>
      </c>
      <c r="D8" s="4" t="s">
        <v>62</v>
      </c>
      <c r="E8" s="3"/>
      <c r="F8" s="19"/>
      <c r="G8" s="20"/>
      <c r="H8" s="20"/>
      <c r="I8" s="3">
        <v>123</v>
      </c>
      <c r="J8" s="33">
        <f t="shared" si="0"/>
        <v>0</v>
      </c>
      <c r="K8" s="21">
        <f t="shared" si="1"/>
        <v>123</v>
      </c>
    </row>
    <row r="9" spans="1:11" ht="18" customHeight="1">
      <c r="A9" s="1">
        <v>7</v>
      </c>
      <c r="B9" s="6" t="s">
        <v>77</v>
      </c>
      <c r="C9" s="4" t="s">
        <v>117</v>
      </c>
      <c r="D9" s="4" t="s">
        <v>9</v>
      </c>
      <c r="E9" s="3">
        <v>114</v>
      </c>
      <c r="F9" s="4">
        <v>0</v>
      </c>
      <c r="G9" s="3">
        <v>0</v>
      </c>
      <c r="H9" s="20"/>
      <c r="I9" s="20"/>
      <c r="J9" s="33">
        <f t="shared" si="0"/>
        <v>0</v>
      </c>
      <c r="K9" s="21">
        <f t="shared" si="1"/>
        <v>114</v>
      </c>
    </row>
    <row r="10" spans="1:11" ht="18" customHeight="1">
      <c r="A10" s="1">
        <v>8</v>
      </c>
      <c r="B10" s="6" t="s">
        <v>181</v>
      </c>
      <c r="C10" s="4" t="s">
        <v>182</v>
      </c>
      <c r="D10" s="4" t="s">
        <v>23</v>
      </c>
      <c r="E10" s="3">
        <v>0</v>
      </c>
      <c r="F10" s="4">
        <v>114</v>
      </c>
      <c r="G10" s="3">
        <v>0</v>
      </c>
      <c r="H10" s="20"/>
      <c r="I10" s="20"/>
      <c r="J10" s="33">
        <f t="shared" si="0"/>
        <v>0</v>
      </c>
      <c r="K10" s="21">
        <f t="shared" si="1"/>
        <v>114</v>
      </c>
    </row>
    <row r="11" spans="1:11" ht="18" customHeight="1">
      <c r="A11" s="1">
        <v>9</v>
      </c>
      <c r="B11" s="6" t="s">
        <v>128</v>
      </c>
      <c r="C11" s="4" t="s">
        <v>224</v>
      </c>
      <c r="D11" s="4" t="s">
        <v>23</v>
      </c>
      <c r="E11" s="3">
        <v>0</v>
      </c>
      <c r="F11" s="4">
        <v>0</v>
      </c>
      <c r="G11" s="3">
        <v>114</v>
      </c>
      <c r="H11" s="20"/>
      <c r="I11" s="20"/>
      <c r="J11" s="33">
        <f t="shared" si="0"/>
        <v>0</v>
      </c>
      <c r="K11" s="21">
        <f t="shared" si="1"/>
        <v>114</v>
      </c>
    </row>
    <row r="12" spans="1:11" ht="18" customHeight="1">
      <c r="A12" s="1">
        <v>10</v>
      </c>
      <c r="B12" s="6" t="s">
        <v>122</v>
      </c>
      <c r="C12" s="4" t="s">
        <v>21</v>
      </c>
      <c r="D12" s="4" t="s">
        <v>22</v>
      </c>
      <c r="E12" s="3">
        <v>108</v>
      </c>
      <c r="F12" s="4">
        <v>0</v>
      </c>
      <c r="G12" s="3">
        <v>0</v>
      </c>
      <c r="H12" s="20"/>
      <c r="I12" s="20"/>
      <c r="J12" s="33">
        <f t="shared" si="0"/>
        <v>0</v>
      </c>
      <c r="K12" s="21">
        <f t="shared" si="1"/>
        <v>108</v>
      </c>
    </row>
    <row r="13" spans="1:11" ht="18" customHeight="1"/>
    <row r="14" spans="1:11" ht="18" customHeight="1"/>
    <row r="15" spans="1:11" ht="18" customHeight="1"/>
    <row r="16" spans="1:11" ht="18" customHeight="1"/>
    <row r="17" ht="18" customHeight="1"/>
    <row r="18" ht="18" customHeight="1"/>
  </sheetData>
  <autoFilter ref="A2:K12">
    <sortState ref="A3:K15">
      <sortCondition descending="1" ref="K2:K15"/>
    </sortState>
  </autoFilter>
  <mergeCells count="1">
    <mergeCell ref="B1:K1"/>
  </mergeCells>
  <phoneticPr fontId="40" type="noConversion"/>
  <pageMargins left="0.7" right="0.7" top="0.75" bottom="0.75" header="0.3" footer="0.3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Feuil2"/>
  <dimension ref="A1:K13"/>
  <sheetViews>
    <sheetView zoomScale="80" zoomScaleNormal="80" workbookViewId="0">
      <selection activeCell="B13" sqref="B13"/>
    </sheetView>
  </sheetViews>
  <sheetFormatPr baseColWidth="10" defaultRowHeight="15"/>
  <cols>
    <col min="1" max="1" width="4.7109375" customWidth="1"/>
    <col min="2" max="2" width="18.140625" customWidth="1"/>
    <col min="3" max="3" width="12.140625" customWidth="1"/>
    <col min="4" max="4" width="21.7109375" customWidth="1"/>
    <col min="5" max="5" width="13.85546875" customWidth="1"/>
    <col min="6" max="6" width="11.140625" customWidth="1"/>
    <col min="7" max="7" width="8.7109375" customWidth="1"/>
    <col min="8" max="8" width="10.28515625" customWidth="1"/>
    <col min="9" max="9" width="9.5703125" customWidth="1"/>
    <col min="10" max="10" width="8.7109375" customWidth="1"/>
    <col min="11" max="11" width="10.140625" customWidth="1"/>
  </cols>
  <sheetData>
    <row r="1" spans="1:11" ht="27.75" thickBot="1">
      <c r="A1" s="1"/>
      <c r="B1" s="62" t="s">
        <v>25</v>
      </c>
      <c r="C1" s="63"/>
      <c r="D1" s="63"/>
      <c r="E1" s="63"/>
      <c r="F1" s="63"/>
      <c r="G1" s="63"/>
      <c r="H1" s="63"/>
      <c r="I1" s="63"/>
      <c r="J1" s="63"/>
      <c r="K1" s="64"/>
    </row>
    <row r="2" spans="1:11" ht="30">
      <c r="A2" s="1"/>
      <c r="B2" s="14" t="s">
        <v>0</v>
      </c>
      <c r="C2" s="15" t="s">
        <v>1</v>
      </c>
      <c r="D2" s="15" t="s">
        <v>2</v>
      </c>
      <c r="E2" s="16" t="s">
        <v>99</v>
      </c>
      <c r="F2" s="16" t="s">
        <v>110</v>
      </c>
      <c r="G2" s="17" t="s">
        <v>92</v>
      </c>
      <c r="H2" s="17" t="s">
        <v>98</v>
      </c>
      <c r="I2" s="17" t="s">
        <v>78</v>
      </c>
      <c r="J2" s="18" t="s">
        <v>112</v>
      </c>
      <c r="K2" s="29" t="s">
        <v>104</v>
      </c>
    </row>
    <row r="3" spans="1:11" ht="18" customHeight="1">
      <c r="A3" s="1">
        <v>1</v>
      </c>
      <c r="B3" s="6" t="s">
        <v>125</v>
      </c>
      <c r="C3" s="4" t="s">
        <v>124</v>
      </c>
      <c r="D3" s="4" t="s">
        <v>30</v>
      </c>
      <c r="E3" s="3">
        <v>123</v>
      </c>
      <c r="F3" s="35">
        <v>123</v>
      </c>
      <c r="G3" s="3">
        <v>114</v>
      </c>
      <c r="H3" s="20"/>
      <c r="I3" s="20"/>
      <c r="J3" s="33">
        <f t="shared" ref="J3:J13" si="0">IF(COUNT(E3:I3)&gt;1,MIN(E3:I3),0)</f>
        <v>114</v>
      </c>
      <c r="K3" s="21">
        <f t="shared" ref="K3:K13" si="1">SUM(E3:I3)-J3</f>
        <v>246</v>
      </c>
    </row>
    <row r="4" spans="1:11" ht="18" customHeight="1">
      <c r="A4" s="1">
        <v>2</v>
      </c>
      <c r="B4" s="6" t="s">
        <v>185</v>
      </c>
      <c r="C4" s="4" t="s">
        <v>186</v>
      </c>
      <c r="D4" s="4" t="s">
        <v>24</v>
      </c>
      <c r="E4" s="3">
        <v>0</v>
      </c>
      <c r="F4" s="35">
        <v>114</v>
      </c>
      <c r="G4" s="3">
        <v>123</v>
      </c>
      <c r="H4" s="34"/>
      <c r="I4" s="34"/>
      <c r="J4" s="33">
        <f t="shared" si="0"/>
        <v>0</v>
      </c>
      <c r="K4" s="21">
        <f t="shared" si="1"/>
        <v>237</v>
      </c>
    </row>
    <row r="5" spans="1:11" ht="18" customHeight="1">
      <c r="A5" s="1">
        <v>3</v>
      </c>
      <c r="B5" s="6" t="s">
        <v>79</v>
      </c>
      <c r="C5" s="4" t="s">
        <v>80</v>
      </c>
      <c r="D5" s="4" t="s">
        <v>23</v>
      </c>
      <c r="E5" s="3">
        <v>150</v>
      </c>
      <c r="F5" s="35">
        <v>0</v>
      </c>
      <c r="G5" s="3">
        <v>0</v>
      </c>
      <c r="H5" s="20"/>
      <c r="I5" s="20"/>
      <c r="J5" s="33">
        <f t="shared" si="0"/>
        <v>0</v>
      </c>
      <c r="K5" s="21">
        <f t="shared" si="1"/>
        <v>150</v>
      </c>
    </row>
    <row r="6" spans="1:11" ht="18" customHeight="1">
      <c r="A6" s="1">
        <v>4</v>
      </c>
      <c r="B6" s="6" t="s">
        <v>183</v>
      </c>
      <c r="C6" s="4" t="s">
        <v>12</v>
      </c>
      <c r="D6" s="4" t="s">
        <v>180</v>
      </c>
      <c r="E6" s="3">
        <v>0</v>
      </c>
      <c r="F6" s="35">
        <v>150</v>
      </c>
      <c r="G6" s="3">
        <v>0</v>
      </c>
      <c r="H6" s="20"/>
      <c r="I6" s="20"/>
      <c r="J6" s="33">
        <f t="shared" si="0"/>
        <v>0</v>
      </c>
      <c r="K6" s="21">
        <f t="shared" si="1"/>
        <v>150</v>
      </c>
    </row>
    <row r="7" spans="1:11" ht="18" customHeight="1">
      <c r="A7" s="1">
        <v>5</v>
      </c>
      <c r="B7" s="6" t="s">
        <v>59</v>
      </c>
      <c r="C7" s="4" t="s">
        <v>225</v>
      </c>
      <c r="D7" s="4" t="s">
        <v>23</v>
      </c>
      <c r="E7" s="3">
        <v>0</v>
      </c>
      <c r="F7" s="35">
        <v>0</v>
      </c>
      <c r="G7" s="3">
        <v>150</v>
      </c>
      <c r="H7" s="34"/>
      <c r="I7" s="34"/>
      <c r="J7" s="33">
        <f t="shared" si="0"/>
        <v>0</v>
      </c>
      <c r="K7" s="21">
        <f t="shared" si="1"/>
        <v>150</v>
      </c>
    </row>
    <row r="8" spans="1:11" ht="18" customHeight="1">
      <c r="A8" s="1">
        <v>6</v>
      </c>
      <c r="B8" s="8" t="s">
        <v>263</v>
      </c>
      <c r="C8" s="4" t="s">
        <v>235</v>
      </c>
      <c r="D8" s="4" t="s">
        <v>23</v>
      </c>
      <c r="E8" s="3"/>
      <c r="F8" s="34"/>
      <c r="G8" s="20"/>
      <c r="H8" s="20"/>
      <c r="I8" s="3">
        <v>150</v>
      </c>
      <c r="J8" s="33">
        <f t="shared" si="0"/>
        <v>0</v>
      </c>
      <c r="K8" s="21">
        <f t="shared" si="1"/>
        <v>150</v>
      </c>
    </row>
    <row r="9" spans="1:11" ht="18" customHeight="1">
      <c r="A9" s="1">
        <v>7</v>
      </c>
      <c r="B9" s="6" t="s">
        <v>123</v>
      </c>
      <c r="C9" s="4" t="s">
        <v>102</v>
      </c>
      <c r="D9" s="4" t="s">
        <v>23</v>
      </c>
      <c r="E9" s="3">
        <v>135</v>
      </c>
      <c r="F9" s="35">
        <v>0</v>
      </c>
      <c r="G9" s="3">
        <v>0</v>
      </c>
      <c r="H9" s="20"/>
      <c r="I9" s="20"/>
      <c r="J9" s="33">
        <f t="shared" si="0"/>
        <v>0</v>
      </c>
      <c r="K9" s="21">
        <f t="shared" si="1"/>
        <v>135</v>
      </c>
    </row>
    <row r="10" spans="1:11" ht="18" customHeight="1">
      <c r="A10" s="1">
        <v>8</v>
      </c>
      <c r="B10" s="6" t="s">
        <v>183</v>
      </c>
      <c r="C10" s="4" t="s">
        <v>184</v>
      </c>
      <c r="D10" s="4" t="s">
        <v>180</v>
      </c>
      <c r="E10" s="3">
        <v>0</v>
      </c>
      <c r="F10" s="35">
        <v>135</v>
      </c>
      <c r="G10" s="3">
        <v>0</v>
      </c>
      <c r="H10" s="20"/>
      <c r="I10" s="20"/>
      <c r="J10" s="33">
        <f t="shared" si="0"/>
        <v>0</v>
      </c>
      <c r="K10" s="21">
        <f t="shared" si="1"/>
        <v>135</v>
      </c>
    </row>
    <row r="11" spans="1:11" ht="18" customHeight="1">
      <c r="A11" s="1">
        <v>9</v>
      </c>
      <c r="B11" s="6" t="s">
        <v>11</v>
      </c>
      <c r="C11" s="4" t="s">
        <v>226</v>
      </c>
      <c r="D11" s="4" t="s">
        <v>9</v>
      </c>
      <c r="E11" s="3">
        <v>0</v>
      </c>
      <c r="F11" s="35">
        <v>0</v>
      </c>
      <c r="G11" s="35">
        <v>135</v>
      </c>
      <c r="H11" s="20"/>
      <c r="I11" s="20"/>
      <c r="J11" s="33">
        <f t="shared" si="0"/>
        <v>0</v>
      </c>
      <c r="K11" s="21">
        <f t="shared" si="1"/>
        <v>135</v>
      </c>
    </row>
    <row r="12" spans="1:11" ht="18" customHeight="1">
      <c r="A12" s="1">
        <v>10</v>
      </c>
      <c r="B12" s="6" t="s">
        <v>181</v>
      </c>
      <c r="C12" s="4" t="s">
        <v>187</v>
      </c>
      <c r="D12" s="4" t="s">
        <v>23</v>
      </c>
      <c r="E12" s="3">
        <v>0</v>
      </c>
      <c r="F12" s="35">
        <v>108</v>
      </c>
      <c r="G12" s="3">
        <v>0</v>
      </c>
      <c r="H12" s="20"/>
      <c r="I12" s="20"/>
      <c r="J12" s="33">
        <f t="shared" si="0"/>
        <v>0</v>
      </c>
      <c r="K12" s="21">
        <f t="shared" si="1"/>
        <v>108</v>
      </c>
    </row>
    <row r="13" spans="1:11" ht="18" customHeight="1">
      <c r="A13" s="1">
        <v>11</v>
      </c>
      <c r="B13" s="4" t="s">
        <v>188</v>
      </c>
      <c r="C13" s="4" t="s">
        <v>64</v>
      </c>
      <c r="D13" s="4" t="s">
        <v>180</v>
      </c>
      <c r="E13" s="3">
        <v>0</v>
      </c>
      <c r="F13" s="35">
        <v>102</v>
      </c>
      <c r="G13" s="3">
        <v>0</v>
      </c>
      <c r="H13" s="34"/>
      <c r="I13" s="34"/>
      <c r="J13" s="33">
        <f t="shared" si="0"/>
        <v>0</v>
      </c>
      <c r="K13" s="21">
        <f t="shared" si="1"/>
        <v>102</v>
      </c>
    </row>
  </sheetData>
  <autoFilter ref="B2:K2">
    <sortState ref="B3:K24">
      <sortCondition descending="1" ref="K2"/>
    </sortState>
  </autoFilter>
  <mergeCells count="1">
    <mergeCell ref="B1:K1"/>
  </mergeCells>
  <phoneticPr fontId="40" type="noConversion"/>
  <pageMargins left="0.7" right="0.7" top="0.75" bottom="0.75" header="0.3" footer="0.3"/>
  <pageSetup paperSize="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5"/>
  <sheetViews>
    <sheetView zoomScale="80" zoomScaleNormal="80" workbookViewId="0">
      <selection activeCell="C22" sqref="C22"/>
    </sheetView>
  </sheetViews>
  <sheetFormatPr baseColWidth="10" defaultRowHeight="15"/>
  <cols>
    <col min="1" max="1" width="4.7109375" customWidth="1"/>
    <col min="2" max="2" width="20.85546875" customWidth="1"/>
    <col min="3" max="3" width="12.140625" customWidth="1"/>
    <col min="4" max="4" width="21.7109375" customWidth="1"/>
    <col min="5" max="5" width="13.85546875" customWidth="1"/>
    <col min="6" max="6" width="11" customWidth="1"/>
    <col min="7" max="7" width="8.7109375" customWidth="1"/>
    <col min="8" max="8" width="10.28515625" customWidth="1"/>
    <col min="9" max="9" width="9.5703125" customWidth="1"/>
    <col min="10" max="10" width="8.7109375" customWidth="1"/>
    <col min="11" max="11" width="10.140625" customWidth="1"/>
  </cols>
  <sheetData>
    <row r="1" spans="1:11" ht="27.75" thickBot="1">
      <c r="A1" s="1"/>
      <c r="B1" s="62" t="s">
        <v>16</v>
      </c>
      <c r="C1" s="63"/>
      <c r="D1" s="63"/>
      <c r="E1" s="63"/>
      <c r="F1" s="63"/>
      <c r="G1" s="63"/>
      <c r="H1" s="63"/>
      <c r="I1" s="63"/>
      <c r="J1" s="63"/>
      <c r="K1" s="64"/>
    </row>
    <row r="2" spans="1:11" ht="30">
      <c r="A2" s="1"/>
      <c r="B2" s="14" t="s">
        <v>0</v>
      </c>
      <c r="C2" s="15" t="s">
        <v>1</v>
      </c>
      <c r="D2" s="15" t="s">
        <v>2</v>
      </c>
      <c r="E2" s="16" t="s">
        <v>99</v>
      </c>
      <c r="F2" s="16" t="s">
        <v>110</v>
      </c>
      <c r="G2" s="17" t="s">
        <v>92</v>
      </c>
      <c r="H2" s="17" t="s">
        <v>98</v>
      </c>
      <c r="I2" s="17" t="s">
        <v>78</v>
      </c>
      <c r="J2" s="18" t="s">
        <v>112</v>
      </c>
      <c r="K2" s="29" t="s">
        <v>104</v>
      </c>
    </row>
    <row r="3" spans="1:11" ht="18" customHeight="1">
      <c r="A3" s="1">
        <v>1</v>
      </c>
      <c r="B3" s="6" t="s">
        <v>29</v>
      </c>
      <c r="C3" s="4" t="s">
        <v>4</v>
      </c>
      <c r="D3" s="4" t="s">
        <v>23</v>
      </c>
      <c r="E3" s="3">
        <v>150</v>
      </c>
      <c r="F3" s="4">
        <v>150</v>
      </c>
      <c r="G3" s="3">
        <v>150</v>
      </c>
      <c r="H3" s="3">
        <v>150</v>
      </c>
      <c r="I3" s="3">
        <v>150</v>
      </c>
      <c r="J3" s="33">
        <f t="shared" ref="J3:J15" si="0">IF(COUNT(E3:I3)&gt;1,MIN(E3:I3),0)</f>
        <v>150</v>
      </c>
      <c r="K3" s="21">
        <f t="shared" ref="K3:K15" si="1">SUM(E3:I3)-J3</f>
        <v>600</v>
      </c>
    </row>
    <row r="4" spans="1:11" ht="18" customHeight="1">
      <c r="A4" s="1">
        <v>2</v>
      </c>
      <c r="B4" s="6" t="s">
        <v>26</v>
      </c>
      <c r="C4" s="4" t="s">
        <v>126</v>
      </c>
      <c r="D4" s="4" t="s">
        <v>127</v>
      </c>
      <c r="E4" s="3">
        <v>123</v>
      </c>
      <c r="F4" s="4">
        <v>135</v>
      </c>
      <c r="G4" s="3">
        <v>123</v>
      </c>
      <c r="H4" s="3">
        <v>108</v>
      </c>
      <c r="I4" s="3">
        <v>135</v>
      </c>
      <c r="J4" s="33">
        <f t="shared" si="0"/>
        <v>108</v>
      </c>
      <c r="K4" s="21">
        <f t="shared" si="1"/>
        <v>516</v>
      </c>
    </row>
    <row r="5" spans="1:11" ht="18" customHeight="1">
      <c r="A5" s="1">
        <v>3</v>
      </c>
      <c r="B5" s="6" t="s">
        <v>128</v>
      </c>
      <c r="C5" s="4" t="s">
        <v>4</v>
      </c>
      <c r="D5" s="4" t="s">
        <v>23</v>
      </c>
      <c r="E5" s="3">
        <v>114</v>
      </c>
      <c r="F5" s="4">
        <v>123</v>
      </c>
      <c r="G5" s="3">
        <v>135</v>
      </c>
      <c r="H5" s="3">
        <v>114</v>
      </c>
      <c r="I5" s="3">
        <v>114</v>
      </c>
      <c r="J5" s="33">
        <f t="shared" si="0"/>
        <v>114</v>
      </c>
      <c r="K5" s="21">
        <f t="shared" si="1"/>
        <v>486</v>
      </c>
    </row>
    <row r="6" spans="1:11" ht="18" customHeight="1">
      <c r="A6" s="1">
        <v>4</v>
      </c>
      <c r="B6" s="6" t="s">
        <v>133</v>
      </c>
      <c r="C6" s="4" t="s">
        <v>134</v>
      </c>
      <c r="D6" s="4" t="s">
        <v>23</v>
      </c>
      <c r="E6" s="3">
        <v>96</v>
      </c>
      <c r="F6" s="4">
        <v>114</v>
      </c>
      <c r="G6" s="3">
        <v>114</v>
      </c>
      <c r="H6" s="3">
        <v>90</v>
      </c>
      <c r="I6" s="3">
        <v>108</v>
      </c>
      <c r="J6" s="33">
        <f t="shared" si="0"/>
        <v>90</v>
      </c>
      <c r="K6" s="21">
        <f t="shared" si="1"/>
        <v>432</v>
      </c>
    </row>
    <row r="7" spans="1:11" ht="18" customHeight="1">
      <c r="A7" s="1">
        <v>5</v>
      </c>
      <c r="B7" s="6" t="s">
        <v>190</v>
      </c>
      <c r="C7" s="4" t="s">
        <v>179</v>
      </c>
      <c r="D7" s="4" t="s">
        <v>23</v>
      </c>
      <c r="E7" s="3">
        <v>0</v>
      </c>
      <c r="F7" s="3">
        <v>108</v>
      </c>
      <c r="G7" s="3">
        <v>0</v>
      </c>
      <c r="H7" s="3">
        <v>96</v>
      </c>
      <c r="I7" s="3">
        <v>123</v>
      </c>
      <c r="J7" s="33">
        <f t="shared" si="0"/>
        <v>0</v>
      </c>
      <c r="K7" s="21">
        <f t="shared" si="1"/>
        <v>327</v>
      </c>
    </row>
    <row r="8" spans="1:11" ht="18" customHeight="1">
      <c r="A8" s="1">
        <v>6</v>
      </c>
      <c r="B8" s="6" t="s">
        <v>135</v>
      </c>
      <c r="C8" s="4" t="s">
        <v>136</v>
      </c>
      <c r="D8" s="4" t="s">
        <v>62</v>
      </c>
      <c r="E8" s="4">
        <v>84</v>
      </c>
      <c r="F8" s="3">
        <v>96</v>
      </c>
      <c r="G8" s="3">
        <v>108</v>
      </c>
      <c r="H8" s="3">
        <v>0</v>
      </c>
      <c r="I8" s="20"/>
      <c r="J8" s="33">
        <f t="shared" si="0"/>
        <v>0</v>
      </c>
      <c r="K8" s="21">
        <f t="shared" si="1"/>
        <v>288</v>
      </c>
    </row>
    <row r="9" spans="1:11" ht="18" customHeight="1">
      <c r="A9" s="1">
        <v>7</v>
      </c>
      <c r="B9" s="6" t="s">
        <v>132</v>
      </c>
      <c r="C9" s="4" t="s">
        <v>19</v>
      </c>
      <c r="D9" s="4" t="s">
        <v>9</v>
      </c>
      <c r="E9" s="3">
        <v>102</v>
      </c>
      <c r="F9" s="4">
        <v>0</v>
      </c>
      <c r="G9" s="3">
        <v>0</v>
      </c>
      <c r="H9" s="3">
        <v>84</v>
      </c>
      <c r="I9" s="3">
        <v>102</v>
      </c>
      <c r="J9" s="33">
        <f t="shared" si="0"/>
        <v>0</v>
      </c>
      <c r="K9" s="21">
        <f t="shared" si="1"/>
        <v>288</v>
      </c>
    </row>
    <row r="10" spans="1:11" ht="18" customHeight="1">
      <c r="A10" s="1">
        <v>8</v>
      </c>
      <c r="B10" s="6" t="s">
        <v>81</v>
      </c>
      <c r="C10" s="4" t="s">
        <v>10</v>
      </c>
      <c r="D10" s="4" t="s">
        <v>23</v>
      </c>
      <c r="E10" s="3">
        <v>135</v>
      </c>
      <c r="F10" s="4">
        <v>0</v>
      </c>
      <c r="G10" s="3">
        <v>0</v>
      </c>
      <c r="H10" s="3">
        <v>135</v>
      </c>
      <c r="I10" s="20"/>
      <c r="J10" s="33">
        <f t="shared" si="0"/>
        <v>0</v>
      </c>
      <c r="K10" s="21">
        <f t="shared" si="1"/>
        <v>270</v>
      </c>
    </row>
    <row r="11" spans="1:11" ht="18" customHeight="1">
      <c r="A11" s="1">
        <v>9</v>
      </c>
      <c r="B11" s="6" t="s">
        <v>259</v>
      </c>
      <c r="C11" s="4" t="s">
        <v>60</v>
      </c>
      <c r="D11" s="4" t="s">
        <v>23</v>
      </c>
      <c r="E11" s="4">
        <v>0</v>
      </c>
      <c r="F11" s="3">
        <v>0</v>
      </c>
      <c r="G11" s="3">
        <v>0</v>
      </c>
      <c r="H11" s="3">
        <v>123</v>
      </c>
      <c r="I11" s="20"/>
      <c r="J11" s="33">
        <f t="shared" si="0"/>
        <v>0</v>
      </c>
      <c r="K11" s="21">
        <f t="shared" si="1"/>
        <v>123</v>
      </c>
    </row>
    <row r="12" spans="1:11" ht="18" customHeight="1">
      <c r="A12" s="1">
        <v>10</v>
      </c>
      <c r="B12" s="6" t="s">
        <v>129</v>
      </c>
      <c r="C12" s="4" t="s">
        <v>130</v>
      </c>
      <c r="D12" s="4" t="s">
        <v>131</v>
      </c>
      <c r="E12" s="4">
        <v>108</v>
      </c>
      <c r="F12" s="3">
        <v>0</v>
      </c>
      <c r="G12" s="3">
        <v>0</v>
      </c>
      <c r="H12" s="3">
        <v>0</v>
      </c>
      <c r="I12" s="20"/>
      <c r="J12" s="33">
        <f t="shared" si="0"/>
        <v>0</v>
      </c>
      <c r="K12" s="21">
        <f t="shared" si="1"/>
        <v>108</v>
      </c>
    </row>
    <row r="13" spans="1:11" ht="18" customHeight="1">
      <c r="A13" s="1">
        <v>11</v>
      </c>
      <c r="B13" s="6" t="s">
        <v>189</v>
      </c>
      <c r="C13" s="4" t="s">
        <v>117</v>
      </c>
      <c r="D13" s="4" t="s">
        <v>62</v>
      </c>
      <c r="E13" s="3">
        <v>0</v>
      </c>
      <c r="F13" s="3">
        <v>102</v>
      </c>
      <c r="G13" s="3">
        <v>0</v>
      </c>
      <c r="H13" s="4">
        <v>0</v>
      </c>
      <c r="I13" s="19"/>
      <c r="J13" s="33">
        <f t="shared" si="0"/>
        <v>0</v>
      </c>
      <c r="K13" s="21">
        <f t="shared" si="1"/>
        <v>102</v>
      </c>
    </row>
    <row r="14" spans="1:11" ht="18" customHeight="1">
      <c r="A14" s="1">
        <v>12</v>
      </c>
      <c r="B14" s="6" t="s">
        <v>260</v>
      </c>
      <c r="C14" s="4" t="s">
        <v>235</v>
      </c>
      <c r="D14" s="4" t="s">
        <v>87</v>
      </c>
      <c r="E14" s="3">
        <v>0</v>
      </c>
      <c r="F14" s="4">
        <v>0</v>
      </c>
      <c r="G14" s="3">
        <v>0</v>
      </c>
      <c r="H14" s="3">
        <v>102</v>
      </c>
      <c r="I14" s="20"/>
      <c r="J14" s="33">
        <f t="shared" si="0"/>
        <v>0</v>
      </c>
      <c r="K14" s="21">
        <f t="shared" si="1"/>
        <v>102</v>
      </c>
    </row>
    <row r="15" spans="1:11" ht="18" customHeight="1">
      <c r="A15" s="1">
        <v>13</v>
      </c>
      <c r="B15" s="6" t="s">
        <v>47</v>
      </c>
      <c r="C15" s="4" t="s">
        <v>137</v>
      </c>
      <c r="D15" s="4" t="s">
        <v>87</v>
      </c>
      <c r="E15" s="4">
        <v>90</v>
      </c>
      <c r="F15" s="3">
        <v>0</v>
      </c>
      <c r="G15" s="3">
        <v>0</v>
      </c>
      <c r="H15" s="3">
        <v>0</v>
      </c>
      <c r="I15" s="20"/>
      <c r="J15" s="33">
        <f t="shared" si="0"/>
        <v>0</v>
      </c>
      <c r="K15" s="21">
        <f t="shared" si="1"/>
        <v>90</v>
      </c>
    </row>
  </sheetData>
  <autoFilter ref="A2:K15">
    <sortState ref="A3:K28">
      <sortCondition descending="1" ref="K2:K28"/>
    </sortState>
  </autoFilter>
  <mergeCells count="1">
    <mergeCell ref="B1:K1"/>
  </mergeCells>
  <phoneticPr fontId="40" type="noConversion"/>
  <pageMargins left="0.7" right="0.7" top="0.75" bottom="0.75" header="0.3" footer="0.3"/>
  <pageSetup paperSize="9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21"/>
  <sheetViews>
    <sheetView zoomScale="80" zoomScaleNormal="80" workbookViewId="0">
      <selection activeCell="J24" sqref="J24"/>
    </sheetView>
  </sheetViews>
  <sheetFormatPr baseColWidth="10" defaultRowHeight="15"/>
  <cols>
    <col min="1" max="1" width="4.7109375" customWidth="1"/>
    <col min="2" max="2" width="18.140625" customWidth="1"/>
    <col min="3" max="3" width="12.140625" customWidth="1"/>
    <col min="4" max="4" width="21.7109375" customWidth="1"/>
    <col min="5" max="5" width="13.85546875" customWidth="1"/>
    <col min="6" max="6" width="11" customWidth="1"/>
    <col min="7" max="7" width="8.7109375" customWidth="1"/>
    <col min="8" max="8" width="10.28515625" customWidth="1"/>
    <col min="9" max="9" width="9.5703125" customWidth="1"/>
    <col min="10" max="10" width="8.7109375" customWidth="1"/>
    <col min="11" max="11" width="10.140625" customWidth="1"/>
  </cols>
  <sheetData>
    <row r="1" spans="1:11" ht="27.75" thickBot="1">
      <c r="A1" s="1"/>
      <c r="B1" s="41" t="s">
        <v>17</v>
      </c>
      <c r="C1" s="42"/>
      <c r="D1" s="42"/>
      <c r="E1" s="42"/>
      <c r="F1" s="42"/>
      <c r="G1" s="42"/>
      <c r="H1" s="42"/>
      <c r="I1" s="42"/>
      <c r="J1" s="42"/>
      <c r="K1" s="43"/>
    </row>
    <row r="2" spans="1:11" ht="30">
      <c r="A2" s="1"/>
      <c r="B2" s="14" t="s">
        <v>0</v>
      </c>
      <c r="C2" s="15" t="s">
        <v>1</v>
      </c>
      <c r="D2" s="15" t="s">
        <v>2</v>
      </c>
      <c r="E2" s="16" t="s">
        <v>99</v>
      </c>
      <c r="F2" s="16" t="s">
        <v>110</v>
      </c>
      <c r="G2" s="17" t="s">
        <v>92</v>
      </c>
      <c r="H2" s="17" t="s">
        <v>98</v>
      </c>
      <c r="I2" s="17" t="s">
        <v>78</v>
      </c>
      <c r="J2" s="18" t="s">
        <v>112</v>
      </c>
      <c r="K2" s="29" t="s">
        <v>104</v>
      </c>
    </row>
    <row r="3" spans="1:11" ht="18" customHeight="1">
      <c r="A3" s="1">
        <v>1</v>
      </c>
      <c r="B3" s="6" t="s">
        <v>11</v>
      </c>
      <c r="C3" s="4" t="s">
        <v>12</v>
      </c>
      <c r="D3" s="4" t="s">
        <v>9</v>
      </c>
      <c r="E3" s="4">
        <v>123</v>
      </c>
      <c r="F3" s="3">
        <v>150</v>
      </c>
      <c r="G3" s="3">
        <v>135</v>
      </c>
      <c r="H3" s="3">
        <v>150</v>
      </c>
      <c r="I3" s="3">
        <v>150</v>
      </c>
      <c r="J3" s="33">
        <f t="shared" ref="J3:J21" si="0">IF(COUNT(E3:I3)&gt;1,MIN(E3:I3),0)</f>
        <v>123</v>
      </c>
      <c r="K3" s="21">
        <f t="shared" ref="K3:K21" si="1">SUM(E3:I3)-J3</f>
        <v>585</v>
      </c>
    </row>
    <row r="4" spans="1:11" ht="18" customHeight="1">
      <c r="A4" s="1">
        <v>2</v>
      </c>
      <c r="B4" s="6" t="s">
        <v>5</v>
      </c>
      <c r="C4" s="4" t="s">
        <v>6</v>
      </c>
      <c r="D4" s="4" t="s">
        <v>7</v>
      </c>
      <c r="E4" s="3">
        <v>102</v>
      </c>
      <c r="F4" s="3">
        <v>135</v>
      </c>
      <c r="G4" s="4">
        <v>123</v>
      </c>
      <c r="H4" s="4">
        <v>135</v>
      </c>
      <c r="I4" s="4">
        <v>135</v>
      </c>
      <c r="J4" s="33">
        <f t="shared" si="0"/>
        <v>102</v>
      </c>
      <c r="K4" s="21">
        <f t="shared" si="1"/>
        <v>528</v>
      </c>
    </row>
    <row r="5" spans="1:11" ht="18" customHeight="1">
      <c r="A5" s="1">
        <v>3</v>
      </c>
      <c r="B5" s="6" t="s">
        <v>85</v>
      </c>
      <c r="C5" s="4" t="s">
        <v>38</v>
      </c>
      <c r="D5" s="4" t="s">
        <v>53</v>
      </c>
      <c r="E5" s="3">
        <v>96</v>
      </c>
      <c r="F5" s="3">
        <v>114</v>
      </c>
      <c r="G5" s="3">
        <v>102</v>
      </c>
      <c r="H5" s="3">
        <v>123</v>
      </c>
      <c r="I5" s="3">
        <v>123</v>
      </c>
      <c r="J5" s="33">
        <f t="shared" si="0"/>
        <v>96</v>
      </c>
      <c r="K5" s="21">
        <f t="shared" si="1"/>
        <v>462</v>
      </c>
    </row>
    <row r="6" spans="1:11" ht="18" customHeight="1">
      <c r="A6" s="1">
        <v>4</v>
      </c>
      <c r="B6" s="6" t="s">
        <v>193</v>
      </c>
      <c r="C6" s="4" t="s">
        <v>194</v>
      </c>
      <c r="D6" s="4" t="s">
        <v>9</v>
      </c>
      <c r="E6" s="3">
        <v>0</v>
      </c>
      <c r="F6" s="4">
        <v>108</v>
      </c>
      <c r="G6" s="3">
        <v>84</v>
      </c>
      <c r="H6" s="3">
        <v>102</v>
      </c>
      <c r="I6" s="3">
        <v>114</v>
      </c>
      <c r="J6" s="33">
        <f t="shared" si="0"/>
        <v>0</v>
      </c>
      <c r="K6" s="21">
        <f t="shared" si="1"/>
        <v>408</v>
      </c>
    </row>
    <row r="7" spans="1:11" ht="18" customHeight="1">
      <c r="A7" s="1">
        <v>5</v>
      </c>
      <c r="B7" s="6" t="s">
        <v>66</v>
      </c>
      <c r="C7" s="4" t="s">
        <v>84</v>
      </c>
      <c r="D7" s="4" t="s">
        <v>53</v>
      </c>
      <c r="E7" s="3">
        <v>90</v>
      </c>
      <c r="F7" s="4">
        <v>90</v>
      </c>
      <c r="G7" s="3">
        <v>108</v>
      </c>
      <c r="H7" s="3">
        <v>108</v>
      </c>
      <c r="I7" s="3">
        <v>84</v>
      </c>
      <c r="J7" s="33">
        <f t="shared" si="0"/>
        <v>84</v>
      </c>
      <c r="K7" s="21">
        <f t="shared" si="1"/>
        <v>396</v>
      </c>
    </row>
    <row r="8" spans="1:11" ht="18" customHeight="1">
      <c r="A8" s="1">
        <v>6</v>
      </c>
      <c r="B8" s="6" t="s">
        <v>195</v>
      </c>
      <c r="C8" s="4" t="s">
        <v>196</v>
      </c>
      <c r="D8" s="4" t="s">
        <v>53</v>
      </c>
      <c r="E8" s="4">
        <v>0</v>
      </c>
      <c r="F8" s="3">
        <v>96</v>
      </c>
      <c r="G8" s="3">
        <v>78</v>
      </c>
      <c r="H8" s="3">
        <v>96</v>
      </c>
      <c r="I8" s="3">
        <v>90</v>
      </c>
      <c r="J8" s="33">
        <f t="shared" si="0"/>
        <v>0</v>
      </c>
      <c r="K8" s="21">
        <f t="shared" si="1"/>
        <v>360</v>
      </c>
    </row>
    <row r="9" spans="1:11" ht="18" customHeight="1">
      <c r="A9" s="1">
        <v>7</v>
      </c>
      <c r="B9" s="6" t="s">
        <v>13</v>
      </c>
      <c r="C9" s="4" t="s">
        <v>14</v>
      </c>
      <c r="D9" s="4" t="s">
        <v>9</v>
      </c>
      <c r="E9" s="4">
        <v>70</v>
      </c>
      <c r="F9" s="3">
        <v>78</v>
      </c>
      <c r="G9" s="4">
        <v>96</v>
      </c>
      <c r="H9" s="3">
        <v>0</v>
      </c>
      <c r="I9" s="3">
        <v>102</v>
      </c>
      <c r="J9" s="33">
        <f t="shared" si="0"/>
        <v>0</v>
      </c>
      <c r="K9" s="21">
        <f t="shared" si="1"/>
        <v>346</v>
      </c>
    </row>
    <row r="10" spans="1:11" ht="18" customHeight="1">
      <c r="A10" s="1">
        <v>8</v>
      </c>
      <c r="B10" s="6" t="s">
        <v>191</v>
      </c>
      <c r="C10" s="4" t="s">
        <v>192</v>
      </c>
      <c r="D10" s="4" t="s">
        <v>53</v>
      </c>
      <c r="E10" s="3">
        <v>0</v>
      </c>
      <c r="F10" s="3">
        <v>123</v>
      </c>
      <c r="G10" s="4">
        <v>90</v>
      </c>
      <c r="H10" s="3">
        <v>0</v>
      </c>
      <c r="I10" s="3">
        <v>108</v>
      </c>
      <c r="J10" s="33">
        <f t="shared" si="0"/>
        <v>0</v>
      </c>
      <c r="K10" s="21">
        <f t="shared" si="1"/>
        <v>321</v>
      </c>
    </row>
    <row r="11" spans="1:11" ht="18" customHeight="1">
      <c r="A11" s="1">
        <v>9</v>
      </c>
      <c r="B11" s="6" t="s">
        <v>82</v>
      </c>
      <c r="C11" s="4" t="s">
        <v>83</v>
      </c>
      <c r="D11" s="4" t="s">
        <v>53</v>
      </c>
      <c r="E11" s="3">
        <v>84</v>
      </c>
      <c r="F11" s="4">
        <v>0</v>
      </c>
      <c r="G11" s="3">
        <v>114</v>
      </c>
      <c r="H11" s="3">
        <v>0</v>
      </c>
      <c r="I11" s="3">
        <v>96</v>
      </c>
      <c r="J11" s="33">
        <f t="shared" si="0"/>
        <v>0</v>
      </c>
      <c r="K11" s="21">
        <f t="shared" si="1"/>
        <v>294</v>
      </c>
    </row>
    <row r="12" spans="1:11" ht="18" customHeight="1">
      <c r="A12" s="1">
        <v>10</v>
      </c>
      <c r="B12" s="6" t="s">
        <v>35</v>
      </c>
      <c r="C12" s="4" t="s">
        <v>36</v>
      </c>
      <c r="D12" s="4" t="s">
        <v>23</v>
      </c>
      <c r="E12" s="4">
        <v>74</v>
      </c>
      <c r="F12" s="3">
        <v>102</v>
      </c>
      <c r="G12" s="3">
        <v>0</v>
      </c>
      <c r="H12" s="3">
        <v>90</v>
      </c>
      <c r="I12" s="3">
        <v>0</v>
      </c>
      <c r="J12" s="33">
        <f t="shared" si="0"/>
        <v>0</v>
      </c>
      <c r="K12" s="21">
        <f t="shared" si="1"/>
        <v>266</v>
      </c>
    </row>
    <row r="13" spans="1:11" ht="18" customHeight="1">
      <c r="A13" s="1">
        <v>11</v>
      </c>
      <c r="B13" s="6" t="s">
        <v>155</v>
      </c>
      <c r="C13" s="4" t="s">
        <v>60</v>
      </c>
      <c r="D13" s="4" t="s">
        <v>53</v>
      </c>
      <c r="E13" s="3">
        <v>78</v>
      </c>
      <c r="F13" s="4">
        <v>84</v>
      </c>
      <c r="G13" s="3">
        <v>0</v>
      </c>
      <c r="H13" s="3">
        <v>0</v>
      </c>
      <c r="I13" s="3">
        <v>78</v>
      </c>
      <c r="J13" s="33">
        <f t="shared" si="0"/>
        <v>0</v>
      </c>
      <c r="K13" s="21">
        <f t="shared" si="1"/>
        <v>240</v>
      </c>
    </row>
    <row r="14" spans="1:11" ht="18" customHeight="1">
      <c r="A14" s="1">
        <v>12</v>
      </c>
      <c r="B14" s="6" t="s">
        <v>8</v>
      </c>
      <c r="C14" s="4" t="s">
        <v>10</v>
      </c>
      <c r="D14" s="4" t="s">
        <v>9</v>
      </c>
      <c r="E14" s="4">
        <v>150</v>
      </c>
      <c r="F14" s="3">
        <v>0</v>
      </c>
      <c r="G14" s="3">
        <v>0</v>
      </c>
      <c r="H14" s="3">
        <v>0</v>
      </c>
      <c r="I14" s="3">
        <v>0</v>
      </c>
      <c r="J14" s="33">
        <f t="shared" si="0"/>
        <v>0</v>
      </c>
      <c r="K14" s="21">
        <f t="shared" si="1"/>
        <v>150</v>
      </c>
    </row>
    <row r="15" spans="1:11" ht="18" customHeight="1">
      <c r="A15" s="1">
        <v>13</v>
      </c>
      <c r="B15" s="6" t="s">
        <v>227</v>
      </c>
      <c r="C15" s="4" t="s">
        <v>21</v>
      </c>
      <c r="D15" s="4" t="s">
        <v>28</v>
      </c>
      <c r="E15" s="3">
        <v>0</v>
      </c>
      <c r="F15" s="4">
        <v>0</v>
      </c>
      <c r="G15" s="3">
        <v>150</v>
      </c>
      <c r="H15" s="3">
        <v>0</v>
      </c>
      <c r="I15" s="3">
        <v>0</v>
      </c>
      <c r="J15" s="33">
        <f t="shared" si="0"/>
        <v>0</v>
      </c>
      <c r="K15" s="21">
        <f t="shared" si="1"/>
        <v>150</v>
      </c>
    </row>
    <row r="16" spans="1:11" ht="18" customHeight="1">
      <c r="A16" s="1">
        <v>14</v>
      </c>
      <c r="B16" s="6" t="s">
        <v>139</v>
      </c>
      <c r="C16" s="4" t="s">
        <v>38</v>
      </c>
      <c r="D16" s="4" t="s">
        <v>9</v>
      </c>
      <c r="E16" s="3">
        <v>135</v>
      </c>
      <c r="F16" s="4">
        <v>0</v>
      </c>
      <c r="G16" s="3">
        <v>0</v>
      </c>
      <c r="H16" s="3">
        <v>0</v>
      </c>
      <c r="I16" s="3">
        <v>0</v>
      </c>
      <c r="J16" s="33">
        <f t="shared" si="0"/>
        <v>0</v>
      </c>
      <c r="K16" s="21">
        <f t="shared" si="1"/>
        <v>135</v>
      </c>
    </row>
    <row r="17" spans="1:11" ht="18" customHeight="1">
      <c r="A17" s="1">
        <v>15</v>
      </c>
      <c r="B17" s="6" t="s">
        <v>31</v>
      </c>
      <c r="C17" s="4" t="s">
        <v>32</v>
      </c>
      <c r="D17" s="4" t="s">
        <v>23</v>
      </c>
      <c r="E17" s="3">
        <v>114</v>
      </c>
      <c r="F17" s="4">
        <v>0</v>
      </c>
      <c r="G17" s="3">
        <v>0</v>
      </c>
      <c r="H17" s="3">
        <v>0</v>
      </c>
      <c r="I17" s="3">
        <v>0</v>
      </c>
      <c r="J17" s="33">
        <f t="shared" si="0"/>
        <v>0</v>
      </c>
      <c r="K17" s="21">
        <f t="shared" si="1"/>
        <v>114</v>
      </c>
    </row>
    <row r="18" spans="1:11" ht="18" customHeight="1">
      <c r="A18" s="1">
        <v>16</v>
      </c>
      <c r="B18" s="6" t="s">
        <v>258</v>
      </c>
      <c r="C18" s="4" t="s">
        <v>4</v>
      </c>
      <c r="D18" s="4" t="s">
        <v>23</v>
      </c>
      <c r="E18" s="3">
        <v>0</v>
      </c>
      <c r="F18" s="4">
        <v>0</v>
      </c>
      <c r="G18" s="3">
        <v>0</v>
      </c>
      <c r="H18" s="3">
        <v>114</v>
      </c>
      <c r="I18" s="3">
        <v>0</v>
      </c>
      <c r="J18" s="33">
        <f t="shared" si="0"/>
        <v>0</v>
      </c>
      <c r="K18" s="21">
        <f t="shared" si="1"/>
        <v>114</v>
      </c>
    </row>
    <row r="19" spans="1:11" ht="18" customHeight="1">
      <c r="A19" s="1">
        <v>17</v>
      </c>
      <c r="B19" s="6" t="s">
        <v>47</v>
      </c>
      <c r="C19" s="4" t="s">
        <v>138</v>
      </c>
      <c r="D19" s="4" t="s">
        <v>87</v>
      </c>
      <c r="E19" s="3">
        <v>108</v>
      </c>
      <c r="F19" s="3">
        <v>0</v>
      </c>
      <c r="G19" s="3">
        <v>0</v>
      </c>
      <c r="H19" s="4">
        <v>0</v>
      </c>
      <c r="I19" s="4">
        <v>0</v>
      </c>
      <c r="J19" s="33">
        <f t="shared" si="0"/>
        <v>0</v>
      </c>
      <c r="K19" s="21">
        <f t="shared" si="1"/>
        <v>108</v>
      </c>
    </row>
    <row r="20" spans="1:11" ht="18" customHeight="1">
      <c r="A20" s="1">
        <v>18</v>
      </c>
      <c r="B20" s="6" t="s">
        <v>207</v>
      </c>
      <c r="C20" s="4" t="s">
        <v>208</v>
      </c>
      <c r="D20" s="4" t="s">
        <v>53</v>
      </c>
      <c r="E20" s="3">
        <v>0</v>
      </c>
      <c r="F20" s="4">
        <v>74</v>
      </c>
      <c r="G20" s="3">
        <v>0</v>
      </c>
      <c r="H20" s="3">
        <v>0</v>
      </c>
      <c r="I20" s="3">
        <v>0</v>
      </c>
      <c r="J20" s="33">
        <f t="shared" si="0"/>
        <v>0</v>
      </c>
      <c r="K20" s="21">
        <f t="shared" si="1"/>
        <v>74</v>
      </c>
    </row>
    <row r="21" spans="1:11" ht="18" customHeight="1">
      <c r="A21" s="1">
        <v>19</v>
      </c>
      <c r="B21" s="6" t="s">
        <v>264</v>
      </c>
      <c r="C21" s="4" t="s">
        <v>265</v>
      </c>
      <c r="D21" s="4" t="s">
        <v>53</v>
      </c>
      <c r="E21" s="3">
        <v>0</v>
      </c>
      <c r="F21" s="4">
        <v>0</v>
      </c>
      <c r="G21" s="3">
        <v>0</v>
      </c>
      <c r="H21" s="3">
        <v>0</v>
      </c>
      <c r="I21" s="3">
        <v>74</v>
      </c>
      <c r="J21" s="33">
        <f t="shared" si="0"/>
        <v>0</v>
      </c>
      <c r="K21" s="21">
        <f t="shared" si="1"/>
        <v>74</v>
      </c>
    </row>
  </sheetData>
  <autoFilter ref="A2:K21">
    <sortState ref="A3:K28">
      <sortCondition descending="1" ref="K2:K28"/>
    </sortState>
  </autoFilter>
  <phoneticPr fontId="40" type="noConversion"/>
  <pageMargins left="0.7" right="0.7" top="0.75" bottom="0.75" header="0.3" footer="0.3"/>
  <pageSetup paperSize="9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9"/>
  <sheetViews>
    <sheetView zoomScale="80" zoomScaleNormal="80" workbookViewId="0">
      <selection activeCell="K25" sqref="K25"/>
    </sheetView>
  </sheetViews>
  <sheetFormatPr baseColWidth="10" defaultRowHeight="15"/>
  <cols>
    <col min="1" max="1" width="3.28515625" customWidth="1"/>
    <col min="2" max="2" width="13.28515625" customWidth="1"/>
    <col min="3" max="3" width="9.5703125" customWidth="1"/>
    <col min="4" max="4" width="14.28515625" customWidth="1"/>
    <col min="5" max="5" width="13.85546875" customWidth="1"/>
    <col min="6" max="6" width="8.42578125" customWidth="1"/>
    <col min="7" max="7" width="9.42578125" customWidth="1"/>
    <col min="8" max="8" width="10.42578125" customWidth="1"/>
    <col min="9" max="9" width="7.7109375" customWidth="1"/>
    <col min="10" max="10" width="7.5703125" customWidth="1"/>
    <col min="11" max="11" width="9.5703125" customWidth="1"/>
    <col min="12" max="12" width="8.140625" customWidth="1"/>
    <col min="13" max="13" width="15.5703125" customWidth="1"/>
    <col min="14" max="14" width="6.7109375" customWidth="1"/>
    <col min="15" max="15" width="7.28515625" customWidth="1"/>
  </cols>
  <sheetData>
    <row r="1" spans="1:15" ht="27.75" thickBot="1">
      <c r="A1" s="1"/>
      <c r="B1" s="62" t="s">
        <v>101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4"/>
    </row>
    <row r="2" spans="1:15" ht="30">
      <c r="A2" s="1"/>
      <c r="B2" s="45" t="s">
        <v>0</v>
      </c>
      <c r="C2" s="50" t="s">
        <v>1</v>
      </c>
      <c r="D2" s="45" t="s">
        <v>2</v>
      </c>
      <c r="E2" s="16" t="s">
        <v>99</v>
      </c>
      <c r="F2" s="17" t="s">
        <v>78</v>
      </c>
      <c r="G2" s="17" t="s">
        <v>98</v>
      </c>
      <c r="H2" s="16" t="s">
        <v>110</v>
      </c>
      <c r="I2" s="17" t="s">
        <v>111</v>
      </c>
      <c r="J2" s="17" t="s">
        <v>92</v>
      </c>
      <c r="K2" s="17" t="s">
        <v>98</v>
      </c>
      <c r="L2" s="17" t="s">
        <v>78</v>
      </c>
      <c r="M2" s="58" t="s">
        <v>257</v>
      </c>
      <c r="N2" s="18" t="s">
        <v>112</v>
      </c>
      <c r="O2" s="18" t="s">
        <v>104</v>
      </c>
    </row>
    <row r="3" spans="1:15" ht="18" customHeight="1">
      <c r="A3" s="1">
        <v>2</v>
      </c>
      <c r="B3" s="46" t="s">
        <v>140</v>
      </c>
      <c r="C3" s="51" t="s">
        <v>34</v>
      </c>
      <c r="D3" s="46" t="s">
        <v>9</v>
      </c>
      <c r="E3" s="11">
        <v>150</v>
      </c>
      <c r="F3" s="11">
        <v>0</v>
      </c>
      <c r="G3" s="11">
        <v>0</v>
      </c>
      <c r="H3" s="4">
        <v>135</v>
      </c>
      <c r="I3" s="3">
        <v>0</v>
      </c>
      <c r="J3" s="3">
        <v>150</v>
      </c>
      <c r="K3" s="3">
        <v>150</v>
      </c>
      <c r="L3" s="3">
        <v>150</v>
      </c>
      <c r="M3" s="20">
        <f t="shared" ref="M3:M5" si="0">MAX(F3,G3,I3)</f>
        <v>0</v>
      </c>
      <c r="N3" s="33">
        <f t="shared" ref="N3:N5" si="1">IF(COUNT(E3,H3,J3:L3)&gt;1,MIN(E3,H3,J3:L3),0)</f>
        <v>135</v>
      </c>
      <c r="O3" s="21">
        <f t="shared" ref="O3:O5" si="2">SUM(E3,H3,J3:L3)-N3+M3</f>
        <v>600</v>
      </c>
    </row>
    <row r="4" spans="1:15" ht="18" customHeight="1">
      <c r="A4" s="1">
        <v>1</v>
      </c>
      <c r="B4" s="46" t="s">
        <v>161</v>
      </c>
      <c r="C4" s="51" t="s">
        <v>6</v>
      </c>
      <c r="D4" s="46" t="s">
        <v>62</v>
      </c>
      <c r="E4" s="11">
        <v>0</v>
      </c>
      <c r="F4" s="11">
        <v>50</v>
      </c>
      <c r="G4" s="11">
        <v>0</v>
      </c>
      <c r="H4" s="4">
        <v>123</v>
      </c>
      <c r="I4" s="3">
        <v>0</v>
      </c>
      <c r="J4" s="3">
        <v>123</v>
      </c>
      <c r="K4" s="3"/>
      <c r="L4" s="3"/>
      <c r="M4" s="20">
        <f t="shared" si="0"/>
        <v>50</v>
      </c>
      <c r="N4" s="33">
        <f t="shared" si="1"/>
        <v>0</v>
      </c>
      <c r="O4" s="21">
        <f t="shared" si="2"/>
        <v>296</v>
      </c>
    </row>
    <row r="5" spans="1:15" ht="18" customHeight="1">
      <c r="A5" s="1">
        <v>3</v>
      </c>
      <c r="B5" s="46" t="s">
        <v>197</v>
      </c>
      <c r="C5" s="51" t="s">
        <v>46</v>
      </c>
      <c r="D5" s="46" t="s">
        <v>53</v>
      </c>
      <c r="E5" s="11">
        <v>0</v>
      </c>
      <c r="F5" s="11">
        <v>0</v>
      </c>
      <c r="G5" s="11">
        <v>0</v>
      </c>
      <c r="H5" s="4">
        <v>150</v>
      </c>
      <c r="I5" s="3">
        <v>0</v>
      </c>
      <c r="J5" s="3">
        <v>0</v>
      </c>
      <c r="K5" s="3"/>
      <c r="L5" s="3"/>
      <c r="M5" s="20">
        <f t="shared" si="0"/>
        <v>0</v>
      </c>
      <c r="N5" s="33">
        <f t="shared" si="1"/>
        <v>0</v>
      </c>
      <c r="O5" s="21">
        <f t="shared" si="2"/>
        <v>150</v>
      </c>
    </row>
    <row r="6" spans="1:15" ht="18" customHeight="1">
      <c r="M6" s="48"/>
      <c r="N6" s="31"/>
      <c r="O6" s="49"/>
    </row>
    <row r="7" spans="1:15" ht="18" customHeight="1">
      <c r="M7" s="48"/>
      <c r="N7" s="31"/>
      <c r="O7" s="49"/>
    </row>
    <row r="8" spans="1:15" ht="18" customHeight="1">
      <c r="M8" s="48"/>
      <c r="N8" s="31"/>
      <c r="O8" s="49"/>
    </row>
    <row r="9" spans="1:15" ht="18" customHeight="1">
      <c r="M9" s="48"/>
      <c r="N9" s="31"/>
      <c r="O9" s="49"/>
    </row>
    <row r="10" spans="1:15" ht="18" customHeight="1">
      <c r="M10" s="48"/>
      <c r="N10" s="31"/>
      <c r="O10" s="49"/>
    </row>
    <row r="11" spans="1:15" ht="18.75">
      <c r="M11" s="48"/>
      <c r="N11" s="31"/>
      <c r="O11" s="49"/>
    </row>
    <row r="12" spans="1:15" ht="18.75">
      <c r="M12" s="48"/>
      <c r="N12" s="31"/>
      <c r="O12" s="49"/>
    </row>
    <row r="13" spans="1:15" ht="18.75">
      <c r="M13" s="48"/>
      <c r="N13" s="31"/>
      <c r="O13" s="49"/>
    </row>
    <row r="14" spans="1:15" ht="18.75">
      <c r="M14" s="48"/>
      <c r="N14" s="31"/>
      <c r="O14" s="49"/>
    </row>
    <row r="15" spans="1:15" ht="18.75">
      <c r="M15" s="48"/>
      <c r="N15" s="31"/>
      <c r="O15" s="49"/>
    </row>
    <row r="16" spans="1:15" ht="18.75">
      <c r="M16" s="48"/>
      <c r="N16" s="31"/>
      <c r="O16" s="49"/>
    </row>
    <row r="17" spans="13:15" ht="18.75">
      <c r="M17" s="48"/>
      <c r="N17" s="31"/>
      <c r="O17" s="49"/>
    </row>
    <row r="18" spans="13:15" ht="18.75">
      <c r="M18" s="48"/>
      <c r="N18" s="31"/>
      <c r="O18" s="49"/>
    </row>
    <row r="19" spans="13:15" ht="18.75">
      <c r="M19" s="48"/>
      <c r="N19" s="31"/>
      <c r="O19" s="49"/>
    </row>
  </sheetData>
  <autoFilter ref="A2:O5">
    <sortState ref="A3:O16">
      <sortCondition descending="1" ref="O2:O16"/>
    </sortState>
  </autoFilter>
  <mergeCells count="1">
    <mergeCell ref="B1:O1"/>
  </mergeCells>
  <phoneticPr fontId="40" type="noConversion"/>
  <pageMargins left="0.70866141732283472" right="0.70866141732283472" top="0.74803149606299213" bottom="0.74803149606299213" header="0.31496062992125984" footer="0.31496062992125984"/>
  <pageSetup paperSize="9" scale="92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50"/>
  <sheetViews>
    <sheetView topLeftCell="A28" zoomScale="80" zoomScaleNormal="80" workbookViewId="0">
      <selection activeCell="E63" sqref="E63"/>
    </sheetView>
  </sheetViews>
  <sheetFormatPr baseColWidth="10" defaultRowHeight="15"/>
  <cols>
    <col min="1" max="1" width="4.7109375" customWidth="1"/>
    <col min="2" max="2" width="16.7109375" customWidth="1"/>
    <col min="3" max="3" width="14.7109375" customWidth="1"/>
    <col min="4" max="4" width="21.7109375" customWidth="1"/>
    <col min="5" max="5" width="13.85546875" customWidth="1"/>
    <col min="6" max="6" width="8.7109375" customWidth="1"/>
    <col min="7" max="7" width="9.7109375" customWidth="1"/>
    <col min="8" max="8" width="9.85546875" customWidth="1"/>
    <col min="9" max="9" width="7.42578125" customWidth="1"/>
    <col min="10" max="10" width="7.5703125" customWidth="1"/>
    <col min="11" max="11" width="9.5703125" customWidth="1"/>
    <col min="12" max="12" width="8.7109375" style="60" customWidth="1"/>
    <col min="13" max="13" width="17.42578125" customWidth="1"/>
    <col min="14" max="14" width="8.7109375" customWidth="1"/>
    <col min="15" max="15" width="8.5703125" customWidth="1"/>
  </cols>
  <sheetData>
    <row r="1" spans="1:15" ht="27.75" thickBot="1">
      <c r="A1" s="1"/>
      <c r="B1" s="26" t="s">
        <v>37</v>
      </c>
      <c r="C1" s="27"/>
      <c r="D1" s="27"/>
      <c r="E1" s="27"/>
      <c r="F1" s="27"/>
      <c r="G1" s="27"/>
      <c r="H1" s="27"/>
      <c r="I1" s="27"/>
      <c r="J1" s="27"/>
      <c r="K1" s="27"/>
      <c r="L1" s="59"/>
      <c r="M1" s="27"/>
      <c r="N1" s="27"/>
      <c r="O1" s="28"/>
    </row>
    <row r="2" spans="1:15" ht="30.75" thickTop="1">
      <c r="A2" s="1"/>
      <c r="B2" s="24" t="s">
        <v>0</v>
      </c>
      <c r="C2" s="25" t="s">
        <v>1</v>
      </c>
      <c r="D2" s="25" t="s">
        <v>2</v>
      </c>
      <c r="E2" s="16" t="s">
        <v>99</v>
      </c>
      <c r="F2" s="17" t="s">
        <v>78</v>
      </c>
      <c r="G2" s="17" t="s">
        <v>98</v>
      </c>
      <c r="H2" s="16" t="s">
        <v>110</v>
      </c>
      <c r="I2" s="17" t="s">
        <v>111</v>
      </c>
      <c r="J2" s="17" t="s">
        <v>92</v>
      </c>
      <c r="K2" s="17" t="s">
        <v>98</v>
      </c>
      <c r="L2" s="17" t="s">
        <v>78</v>
      </c>
      <c r="M2" s="58" t="s">
        <v>257</v>
      </c>
      <c r="N2" s="18" t="s">
        <v>112</v>
      </c>
      <c r="O2" s="32" t="s">
        <v>104</v>
      </c>
    </row>
    <row r="3" spans="1:15" ht="18" customHeight="1">
      <c r="A3" s="1">
        <v>1</v>
      </c>
      <c r="B3" s="6" t="s">
        <v>41</v>
      </c>
      <c r="C3" s="4" t="s">
        <v>42</v>
      </c>
      <c r="D3" s="4" t="s">
        <v>33</v>
      </c>
      <c r="E3" s="3">
        <v>123</v>
      </c>
      <c r="F3" s="3">
        <v>0</v>
      </c>
      <c r="G3" s="3">
        <v>0</v>
      </c>
      <c r="H3" s="4">
        <v>150</v>
      </c>
      <c r="I3" s="3">
        <v>0</v>
      </c>
      <c r="J3" s="3">
        <v>0</v>
      </c>
      <c r="K3" s="3">
        <v>114</v>
      </c>
      <c r="L3" s="3">
        <v>150</v>
      </c>
      <c r="M3" s="20">
        <f t="shared" ref="M3:M17" si="0">MAX(F3,G3,I3)</f>
        <v>0</v>
      </c>
      <c r="N3" s="33">
        <f t="shared" ref="N3:N50" si="1">IF(COUNT(E3,H3,J3:L3)&gt;1,MIN(E3,H3,J3:L3),0)</f>
        <v>0</v>
      </c>
      <c r="O3" s="21">
        <f t="shared" ref="O3:O14" si="2">SUM(E3,H3,J3:L3)-N3+M3</f>
        <v>537</v>
      </c>
    </row>
    <row r="4" spans="1:15" ht="18" customHeight="1">
      <c r="A4" s="1">
        <v>2</v>
      </c>
      <c r="B4" s="6" t="s">
        <v>43</v>
      </c>
      <c r="C4" s="4" t="s">
        <v>44</v>
      </c>
      <c r="D4" s="4" t="s">
        <v>33</v>
      </c>
      <c r="E4" s="3">
        <v>114</v>
      </c>
      <c r="F4" s="3">
        <v>0</v>
      </c>
      <c r="G4" s="3">
        <v>41</v>
      </c>
      <c r="H4" s="4">
        <v>135</v>
      </c>
      <c r="I4" s="3">
        <v>34</v>
      </c>
      <c r="J4" s="3">
        <v>135</v>
      </c>
      <c r="K4" s="3">
        <v>0</v>
      </c>
      <c r="L4" s="3">
        <v>108</v>
      </c>
      <c r="M4" s="20">
        <f t="shared" si="0"/>
        <v>41</v>
      </c>
      <c r="N4" s="33">
        <f t="shared" si="1"/>
        <v>0</v>
      </c>
      <c r="O4" s="21">
        <f t="shared" si="2"/>
        <v>533</v>
      </c>
    </row>
    <row r="5" spans="1:15" ht="18" customHeight="1">
      <c r="A5" s="1">
        <v>3</v>
      </c>
      <c r="B5" s="6" t="s">
        <v>48</v>
      </c>
      <c r="C5" s="4" t="s">
        <v>49</v>
      </c>
      <c r="D5" s="4" t="s">
        <v>62</v>
      </c>
      <c r="E5" s="3">
        <v>102</v>
      </c>
      <c r="F5" s="3">
        <v>50</v>
      </c>
      <c r="G5" s="3">
        <v>0</v>
      </c>
      <c r="H5" s="4">
        <v>108</v>
      </c>
      <c r="I5" s="3">
        <v>30</v>
      </c>
      <c r="J5" s="3">
        <v>123</v>
      </c>
      <c r="K5" s="3">
        <v>64</v>
      </c>
      <c r="L5" s="3">
        <v>90</v>
      </c>
      <c r="M5" s="20">
        <f t="shared" si="0"/>
        <v>50</v>
      </c>
      <c r="N5" s="33">
        <f t="shared" si="1"/>
        <v>64</v>
      </c>
      <c r="O5" s="21">
        <f t="shared" si="2"/>
        <v>473</v>
      </c>
    </row>
    <row r="6" spans="1:15" ht="18" customHeight="1">
      <c r="A6" s="1">
        <v>4</v>
      </c>
      <c r="B6" s="6" t="s">
        <v>162</v>
      </c>
      <c r="C6" s="4" t="s">
        <v>4</v>
      </c>
      <c r="D6" s="4" t="s">
        <v>50</v>
      </c>
      <c r="E6" s="3">
        <v>0</v>
      </c>
      <c r="F6" s="3">
        <v>45</v>
      </c>
      <c r="G6" s="3">
        <v>45</v>
      </c>
      <c r="H6" s="4">
        <v>114</v>
      </c>
      <c r="I6" s="3">
        <v>38</v>
      </c>
      <c r="J6" s="3">
        <v>114</v>
      </c>
      <c r="K6" s="3">
        <v>96</v>
      </c>
      <c r="L6" s="3">
        <v>96</v>
      </c>
      <c r="M6" s="20">
        <f t="shared" si="0"/>
        <v>45</v>
      </c>
      <c r="N6" s="33">
        <f t="shared" si="1"/>
        <v>0</v>
      </c>
      <c r="O6" s="21">
        <f t="shared" si="2"/>
        <v>465</v>
      </c>
    </row>
    <row r="7" spans="1:15" ht="18" customHeight="1">
      <c r="A7" s="1">
        <v>5</v>
      </c>
      <c r="B7" s="6" t="s">
        <v>51</v>
      </c>
      <c r="C7" s="4" t="s">
        <v>52</v>
      </c>
      <c r="D7" s="4" t="s">
        <v>53</v>
      </c>
      <c r="E7" s="3">
        <v>90</v>
      </c>
      <c r="F7" s="3">
        <v>38</v>
      </c>
      <c r="G7" s="3">
        <v>0</v>
      </c>
      <c r="H7" s="4">
        <v>102</v>
      </c>
      <c r="I7" s="3">
        <v>0</v>
      </c>
      <c r="J7" s="3">
        <v>108</v>
      </c>
      <c r="K7" s="3">
        <v>0</v>
      </c>
      <c r="L7" s="3">
        <v>114</v>
      </c>
      <c r="M7" s="20">
        <f t="shared" si="0"/>
        <v>38</v>
      </c>
      <c r="N7" s="33">
        <f t="shared" si="1"/>
        <v>0</v>
      </c>
      <c r="O7" s="21">
        <f t="shared" si="2"/>
        <v>452</v>
      </c>
    </row>
    <row r="8" spans="1:15" ht="18" customHeight="1">
      <c r="A8" s="1">
        <v>6</v>
      </c>
      <c r="B8" s="6" t="s">
        <v>59</v>
      </c>
      <c r="C8" s="4" t="s">
        <v>60</v>
      </c>
      <c r="D8" s="4" t="s">
        <v>154</v>
      </c>
      <c r="E8" s="3">
        <v>150</v>
      </c>
      <c r="F8" s="3">
        <v>0</v>
      </c>
      <c r="G8" s="3">
        <v>0</v>
      </c>
      <c r="H8" s="4">
        <v>0</v>
      </c>
      <c r="I8" s="3">
        <v>0</v>
      </c>
      <c r="J8" s="3">
        <v>150</v>
      </c>
      <c r="K8" s="3">
        <v>150</v>
      </c>
      <c r="L8" s="3">
        <v>0</v>
      </c>
      <c r="M8" s="20">
        <f t="shared" si="0"/>
        <v>0</v>
      </c>
      <c r="N8" s="33">
        <f t="shared" si="1"/>
        <v>0</v>
      </c>
      <c r="O8" s="21">
        <f t="shared" si="2"/>
        <v>450</v>
      </c>
    </row>
    <row r="9" spans="1:15" ht="18" customHeight="1">
      <c r="A9" s="1">
        <v>7</v>
      </c>
      <c r="B9" s="6" t="s">
        <v>45</v>
      </c>
      <c r="C9" s="4" t="s">
        <v>46</v>
      </c>
      <c r="D9" s="4" t="s">
        <v>154</v>
      </c>
      <c r="E9" s="3">
        <v>66</v>
      </c>
      <c r="F9" s="3">
        <v>0</v>
      </c>
      <c r="G9" s="3">
        <v>0</v>
      </c>
      <c r="H9" s="4">
        <v>123</v>
      </c>
      <c r="I9" s="3">
        <v>0</v>
      </c>
      <c r="J9" s="3">
        <v>0</v>
      </c>
      <c r="K9" s="3">
        <v>108</v>
      </c>
      <c r="L9" s="3">
        <v>123</v>
      </c>
      <c r="M9" s="20">
        <f t="shared" si="0"/>
        <v>0</v>
      </c>
      <c r="N9" s="33">
        <f t="shared" si="1"/>
        <v>0</v>
      </c>
      <c r="O9" s="21">
        <f t="shared" si="2"/>
        <v>420</v>
      </c>
    </row>
    <row r="10" spans="1:15" ht="18" customHeight="1">
      <c r="A10" s="1">
        <v>8</v>
      </c>
      <c r="B10" s="6" t="s">
        <v>54</v>
      </c>
      <c r="C10" s="4" t="s">
        <v>55</v>
      </c>
      <c r="D10" s="4" t="s">
        <v>50</v>
      </c>
      <c r="E10" s="3">
        <v>58</v>
      </c>
      <c r="F10" s="3">
        <v>34</v>
      </c>
      <c r="G10" s="3">
        <v>38</v>
      </c>
      <c r="H10" s="4">
        <v>96</v>
      </c>
      <c r="I10" s="3">
        <v>41</v>
      </c>
      <c r="J10" s="3">
        <v>114</v>
      </c>
      <c r="K10" s="3">
        <v>0</v>
      </c>
      <c r="L10" s="3">
        <v>74</v>
      </c>
      <c r="M10" s="20">
        <f t="shared" si="0"/>
        <v>41</v>
      </c>
      <c r="N10" s="33">
        <f t="shared" si="1"/>
        <v>0</v>
      </c>
      <c r="O10" s="21">
        <f t="shared" si="2"/>
        <v>383</v>
      </c>
    </row>
    <row r="11" spans="1:15" ht="18" customHeight="1">
      <c r="A11" s="1">
        <v>9</v>
      </c>
      <c r="B11" s="6" t="s">
        <v>56</v>
      </c>
      <c r="C11" s="4" t="s">
        <v>40</v>
      </c>
      <c r="D11" s="4" t="s">
        <v>22</v>
      </c>
      <c r="E11" s="3">
        <v>50</v>
      </c>
      <c r="F11" s="3">
        <v>36</v>
      </c>
      <c r="G11" s="3">
        <v>32</v>
      </c>
      <c r="H11" s="4">
        <v>90</v>
      </c>
      <c r="I11" s="3">
        <v>28</v>
      </c>
      <c r="J11" s="3">
        <v>96</v>
      </c>
      <c r="K11" s="3">
        <v>58</v>
      </c>
      <c r="L11" s="3">
        <v>0</v>
      </c>
      <c r="M11" s="20">
        <f t="shared" si="0"/>
        <v>36</v>
      </c>
      <c r="N11" s="33">
        <f t="shared" si="1"/>
        <v>0</v>
      </c>
      <c r="O11" s="21">
        <f t="shared" si="2"/>
        <v>330</v>
      </c>
    </row>
    <row r="12" spans="1:15" ht="18" customHeight="1">
      <c r="A12" s="1">
        <v>10</v>
      </c>
      <c r="B12" s="6" t="s">
        <v>105</v>
      </c>
      <c r="C12" s="4" t="s">
        <v>106</v>
      </c>
      <c r="D12" s="4" t="s">
        <v>9</v>
      </c>
      <c r="E12" s="3">
        <v>70</v>
      </c>
      <c r="F12" s="3">
        <v>0</v>
      </c>
      <c r="G12" s="3">
        <v>0</v>
      </c>
      <c r="H12" s="4">
        <v>0</v>
      </c>
      <c r="I12" s="4">
        <v>45</v>
      </c>
      <c r="J12" s="3">
        <v>0</v>
      </c>
      <c r="K12" s="3">
        <v>102</v>
      </c>
      <c r="L12" s="3">
        <v>102</v>
      </c>
      <c r="M12" s="20">
        <f t="shared" si="0"/>
        <v>45</v>
      </c>
      <c r="N12" s="33">
        <f t="shared" si="1"/>
        <v>0</v>
      </c>
      <c r="O12" s="21">
        <f t="shared" si="2"/>
        <v>319</v>
      </c>
    </row>
    <row r="13" spans="1:15" ht="18" customHeight="1">
      <c r="A13" s="1">
        <v>11</v>
      </c>
      <c r="B13" s="6" t="s">
        <v>198</v>
      </c>
      <c r="C13" s="4" t="s">
        <v>40</v>
      </c>
      <c r="D13" s="4" t="s">
        <v>50</v>
      </c>
      <c r="E13" s="3">
        <v>0</v>
      </c>
      <c r="F13" s="3">
        <v>0</v>
      </c>
      <c r="G13" s="3">
        <v>0</v>
      </c>
      <c r="H13" s="4">
        <v>84</v>
      </c>
      <c r="I13" s="4">
        <v>32</v>
      </c>
      <c r="J13" s="3">
        <v>90</v>
      </c>
      <c r="K13" s="3">
        <v>28</v>
      </c>
      <c r="L13" s="3">
        <v>78</v>
      </c>
      <c r="M13" s="20">
        <f t="shared" si="0"/>
        <v>32</v>
      </c>
      <c r="N13" s="33">
        <f t="shared" si="1"/>
        <v>0</v>
      </c>
      <c r="O13" s="21">
        <f t="shared" si="2"/>
        <v>312</v>
      </c>
    </row>
    <row r="14" spans="1:15" ht="18" customHeight="1">
      <c r="A14" s="1">
        <v>12</v>
      </c>
      <c r="B14" s="6" t="s">
        <v>57</v>
      </c>
      <c r="C14" s="4" t="s">
        <v>58</v>
      </c>
      <c r="D14" s="4" t="s">
        <v>50</v>
      </c>
      <c r="E14" s="3">
        <v>54</v>
      </c>
      <c r="F14" s="3">
        <v>41</v>
      </c>
      <c r="G14" s="3">
        <v>34</v>
      </c>
      <c r="H14" s="4">
        <v>74</v>
      </c>
      <c r="I14" s="3">
        <v>0</v>
      </c>
      <c r="J14" s="3">
        <v>0</v>
      </c>
      <c r="K14" s="3">
        <v>54</v>
      </c>
      <c r="L14" s="3">
        <v>70</v>
      </c>
      <c r="M14" s="20">
        <f t="shared" si="0"/>
        <v>41</v>
      </c>
      <c r="N14" s="33">
        <f t="shared" si="1"/>
        <v>0</v>
      </c>
      <c r="O14" s="21">
        <f t="shared" si="2"/>
        <v>293</v>
      </c>
    </row>
    <row r="15" spans="1:15" ht="18" customHeight="1">
      <c r="A15" s="1">
        <v>13</v>
      </c>
      <c r="B15" s="6" t="s">
        <v>232</v>
      </c>
      <c r="C15" s="4" t="s">
        <v>38</v>
      </c>
      <c r="D15" s="4" t="s">
        <v>23</v>
      </c>
      <c r="E15" s="3">
        <v>0</v>
      </c>
      <c r="F15" s="3">
        <v>0</v>
      </c>
      <c r="G15" s="3">
        <v>0</v>
      </c>
      <c r="H15" s="4">
        <v>0</v>
      </c>
      <c r="I15" s="4">
        <v>0</v>
      </c>
      <c r="J15" s="57">
        <v>150</v>
      </c>
      <c r="K15" s="3">
        <v>135</v>
      </c>
      <c r="L15" s="3">
        <v>0</v>
      </c>
      <c r="M15" s="20">
        <f t="shared" si="0"/>
        <v>0</v>
      </c>
      <c r="N15" s="33">
        <f t="shared" si="1"/>
        <v>0</v>
      </c>
      <c r="O15" s="21">
        <f>SUM(E15:L15)-N15</f>
        <v>285</v>
      </c>
    </row>
    <row r="16" spans="1:15" ht="18" customHeight="1">
      <c r="A16" s="1">
        <v>14</v>
      </c>
      <c r="B16" s="6" t="s">
        <v>147</v>
      </c>
      <c r="C16" s="4" t="s">
        <v>148</v>
      </c>
      <c r="D16" s="4" t="s">
        <v>53</v>
      </c>
      <c r="E16" s="3">
        <v>46</v>
      </c>
      <c r="F16" s="3">
        <v>30</v>
      </c>
      <c r="G16" s="3">
        <v>28</v>
      </c>
      <c r="H16" s="4">
        <v>62</v>
      </c>
      <c r="I16" s="3">
        <v>0</v>
      </c>
      <c r="J16" s="3">
        <v>78</v>
      </c>
      <c r="K16" s="3">
        <v>42</v>
      </c>
      <c r="L16" s="3">
        <v>62</v>
      </c>
      <c r="M16" s="20">
        <f t="shared" si="0"/>
        <v>30</v>
      </c>
      <c r="N16" s="33">
        <f t="shared" si="1"/>
        <v>42</v>
      </c>
      <c r="O16" s="21">
        <f>SUM(E16,H16,J16:L16)-N16+M16</f>
        <v>278</v>
      </c>
    </row>
    <row r="17" spans="1:15" ht="18" customHeight="1">
      <c r="A17" s="1">
        <v>15</v>
      </c>
      <c r="B17" s="6" t="s">
        <v>199</v>
      </c>
      <c r="C17" s="4" t="s">
        <v>200</v>
      </c>
      <c r="D17" s="4" t="s">
        <v>23</v>
      </c>
      <c r="E17" s="3">
        <v>0</v>
      </c>
      <c r="F17" s="3">
        <v>0</v>
      </c>
      <c r="G17" s="3">
        <v>0</v>
      </c>
      <c r="H17" s="4">
        <v>78</v>
      </c>
      <c r="I17" s="3">
        <v>0</v>
      </c>
      <c r="J17" s="3">
        <v>96</v>
      </c>
      <c r="K17" s="3">
        <v>90</v>
      </c>
      <c r="L17" s="3">
        <v>0</v>
      </c>
      <c r="M17" s="20">
        <f t="shared" si="0"/>
        <v>0</v>
      </c>
      <c r="N17" s="33">
        <f t="shared" si="1"/>
        <v>0</v>
      </c>
      <c r="O17" s="21">
        <f>SUM(E17,H17,J17:L17)-N17+M17</f>
        <v>264</v>
      </c>
    </row>
    <row r="18" spans="1:15" ht="18" customHeight="1">
      <c r="A18" s="1">
        <v>16</v>
      </c>
      <c r="B18" s="6" t="s">
        <v>256</v>
      </c>
      <c r="C18" s="4" t="s">
        <v>253</v>
      </c>
      <c r="D18" s="4" t="s">
        <v>154</v>
      </c>
      <c r="E18" s="4">
        <v>0</v>
      </c>
      <c r="F18" s="4">
        <v>0</v>
      </c>
      <c r="G18" s="4">
        <v>0</v>
      </c>
      <c r="H18" s="3">
        <v>0</v>
      </c>
      <c r="I18" s="3">
        <v>0</v>
      </c>
      <c r="J18" s="3">
        <v>0</v>
      </c>
      <c r="K18" s="4">
        <v>123</v>
      </c>
      <c r="L18" s="4">
        <v>135</v>
      </c>
      <c r="M18" s="19"/>
      <c r="N18" s="33">
        <f t="shared" si="1"/>
        <v>0</v>
      </c>
      <c r="O18" s="21">
        <f>SUM(E18:L18)-N18</f>
        <v>258</v>
      </c>
    </row>
    <row r="19" spans="1:15" ht="18" customHeight="1">
      <c r="A19" s="1">
        <v>17</v>
      </c>
      <c r="B19" s="6" t="s">
        <v>176</v>
      </c>
      <c r="C19" s="4" t="s">
        <v>61</v>
      </c>
      <c r="D19" s="4" t="s">
        <v>24</v>
      </c>
      <c r="E19" s="3">
        <v>0</v>
      </c>
      <c r="F19" s="3">
        <v>0</v>
      </c>
      <c r="G19" s="3">
        <v>0</v>
      </c>
      <c r="H19" s="4">
        <v>66</v>
      </c>
      <c r="I19" s="3">
        <v>0</v>
      </c>
      <c r="J19" s="3">
        <v>84</v>
      </c>
      <c r="K19" s="3">
        <v>38</v>
      </c>
      <c r="L19" s="3">
        <v>58</v>
      </c>
      <c r="M19" s="20">
        <f>MAX(F19,G19,I19)</f>
        <v>0</v>
      </c>
      <c r="N19" s="33">
        <f t="shared" si="1"/>
        <v>0</v>
      </c>
      <c r="O19" s="21">
        <f>SUM(E19:L19)-N19</f>
        <v>246</v>
      </c>
    </row>
    <row r="20" spans="1:15" ht="18" customHeight="1">
      <c r="A20" s="1">
        <v>18</v>
      </c>
      <c r="B20" s="6" t="s">
        <v>89</v>
      </c>
      <c r="C20" s="4" t="s">
        <v>4</v>
      </c>
      <c r="D20" s="4" t="s">
        <v>90</v>
      </c>
      <c r="E20" s="3">
        <v>108</v>
      </c>
      <c r="F20" s="3">
        <v>0</v>
      </c>
      <c r="G20" s="3">
        <v>50</v>
      </c>
      <c r="H20" s="4">
        <v>0</v>
      </c>
      <c r="I20" s="4">
        <v>50</v>
      </c>
      <c r="J20" s="4">
        <v>0</v>
      </c>
      <c r="K20" s="3">
        <v>0</v>
      </c>
      <c r="L20" s="3">
        <v>0</v>
      </c>
      <c r="M20" s="20">
        <f>MAX(F20,G20,I20)</f>
        <v>50</v>
      </c>
      <c r="N20" s="33">
        <f t="shared" si="1"/>
        <v>0</v>
      </c>
      <c r="O20" s="21">
        <f>SUM(E20,H20,J20:L20)-N20+M20</f>
        <v>158</v>
      </c>
    </row>
    <row r="21" spans="1:15" ht="18" customHeight="1">
      <c r="A21" s="1">
        <v>19</v>
      </c>
      <c r="B21" s="6" t="s">
        <v>163</v>
      </c>
      <c r="C21" s="4" t="s">
        <v>164</v>
      </c>
      <c r="D21" s="4" t="s">
        <v>50</v>
      </c>
      <c r="E21" s="3">
        <v>0</v>
      </c>
      <c r="F21" s="3">
        <v>32</v>
      </c>
      <c r="G21" s="3">
        <v>26</v>
      </c>
      <c r="H21" s="4">
        <v>0</v>
      </c>
      <c r="I21" s="3">
        <v>0</v>
      </c>
      <c r="J21" s="3">
        <v>90</v>
      </c>
      <c r="K21" s="3">
        <v>36</v>
      </c>
      <c r="L21" s="3">
        <v>0</v>
      </c>
      <c r="M21" s="20">
        <f>MAX(F21,G21,I21)</f>
        <v>32</v>
      </c>
      <c r="N21" s="33">
        <f t="shared" si="1"/>
        <v>0</v>
      </c>
      <c r="O21" s="21">
        <f>SUM(E21,H21,J21:L21)-N21+M21</f>
        <v>158</v>
      </c>
    </row>
    <row r="22" spans="1:15" ht="18.75">
      <c r="A22" s="1">
        <v>20</v>
      </c>
      <c r="B22" s="6" t="s">
        <v>250</v>
      </c>
      <c r="C22" s="4" t="s">
        <v>251</v>
      </c>
      <c r="D22" s="4" t="s">
        <v>53</v>
      </c>
      <c r="E22" s="3">
        <v>0</v>
      </c>
      <c r="F22" s="3">
        <v>0</v>
      </c>
      <c r="G22" s="3">
        <v>0</v>
      </c>
      <c r="H22" s="4">
        <v>0</v>
      </c>
      <c r="I22" s="4">
        <v>0</v>
      </c>
      <c r="J22" s="3">
        <v>0</v>
      </c>
      <c r="K22" s="3">
        <v>74</v>
      </c>
      <c r="L22" s="3">
        <v>84</v>
      </c>
      <c r="M22" s="20"/>
      <c r="N22" s="33">
        <f t="shared" si="1"/>
        <v>0</v>
      </c>
      <c r="O22" s="21">
        <f>SUM(E22:L22)-N22</f>
        <v>158</v>
      </c>
    </row>
    <row r="23" spans="1:15" ht="18.75">
      <c r="A23" s="1">
        <v>21</v>
      </c>
      <c r="B23" s="6" t="s">
        <v>201</v>
      </c>
      <c r="C23" s="4" t="s">
        <v>196</v>
      </c>
      <c r="D23" s="4" t="s">
        <v>50</v>
      </c>
      <c r="E23" s="3">
        <v>0</v>
      </c>
      <c r="F23" s="3">
        <v>0</v>
      </c>
      <c r="G23" s="3">
        <v>0</v>
      </c>
      <c r="H23" s="4">
        <v>70</v>
      </c>
      <c r="I23" s="4">
        <v>0</v>
      </c>
      <c r="J23" s="3">
        <v>74</v>
      </c>
      <c r="K23" s="3">
        <v>0</v>
      </c>
      <c r="L23" s="3">
        <v>0</v>
      </c>
      <c r="M23" s="20">
        <f t="shared" ref="M23:M31" si="3">MAX(F23,G23,I23)</f>
        <v>0</v>
      </c>
      <c r="N23" s="33">
        <f t="shared" si="1"/>
        <v>0</v>
      </c>
      <c r="O23" s="21">
        <f>SUM(E23,H23,J23:L23)-N23+M23</f>
        <v>144</v>
      </c>
    </row>
    <row r="24" spans="1:15" ht="18.75">
      <c r="A24" s="1">
        <v>22</v>
      </c>
      <c r="B24" s="6" t="s">
        <v>144</v>
      </c>
      <c r="C24" s="4" t="s">
        <v>94</v>
      </c>
      <c r="D24" s="4" t="s">
        <v>53</v>
      </c>
      <c r="E24" s="3">
        <v>74</v>
      </c>
      <c r="F24" s="3">
        <v>0</v>
      </c>
      <c r="G24" s="3">
        <v>0</v>
      </c>
      <c r="H24" s="4">
        <v>0</v>
      </c>
      <c r="I24" s="4">
        <v>0</v>
      </c>
      <c r="J24" s="3">
        <v>0</v>
      </c>
      <c r="K24" s="3">
        <v>0</v>
      </c>
      <c r="L24" s="3">
        <v>66</v>
      </c>
      <c r="M24" s="20">
        <f t="shared" si="3"/>
        <v>0</v>
      </c>
      <c r="N24" s="33">
        <f t="shared" si="1"/>
        <v>0</v>
      </c>
      <c r="O24" s="21">
        <f>SUM(E24,H24,J24:L24)-N24+M24</f>
        <v>140</v>
      </c>
    </row>
    <row r="25" spans="1:15" ht="18.75">
      <c r="A25" s="1">
        <v>23</v>
      </c>
      <c r="B25" s="6" t="s">
        <v>39</v>
      </c>
      <c r="C25" s="4" t="s">
        <v>40</v>
      </c>
      <c r="D25" s="4" t="s">
        <v>33</v>
      </c>
      <c r="E25" s="3">
        <v>135</v>
      </c>
      <c r="F25" s="3">
        <v>0</v>
      </c>
      <c r="G25" s="3">
        <v>0</v>
      </c>
      <c r="H25" s="4">
        <v>0</v>
      </c>
      <c r="I25" s="3">
        <v>0</v>
      </c>
      <c r="J25" s="3">
        <v>0</v>
      </c>
      <c r="K25" s="3">
        <v>0</v>
      </c>
      <c r="L25" s="3">
        <v>0</v>
      </c>
      <c r="M25" s="20">
        <f t="shared" si="3"/>
        <v>0</v>
      </c>
      <c r="N25" s="33">
        <f t="shared" si="1"/>
        <v>0</v>
      </c>
      <c r="O25" s="21">
        <f>SUM(E25,H25,J25:L25)-N25+M25</f>
        <v>135</v>
      </c>
    </row>
    <row r="26" spans="1:15" ht="18.75">
      <c r="A26" s="1">
        <v>24</v>
      </c>
      <c r="B26" s="6" t="s">
        <v>167</v>
      </c>
      <c r="C26" s="4" t="s">
        <v>168</v>
      </c>
      <c r="D26" s="4" t="s">
        <v>62</v>
      </c>
      <c r="E26" s="3">
        <v>0</v>
      </c>
      <c r="F26" s="3">
        <v>26</v>
      </c>
      <c r="G26" s="3">
        <v>0</v>
      </c>
      <c r="H26" s="52">
        <v>58</v>
      </c>
      <c r="I26" s="3">
        <v>0</v>
      </c>
      <c r="J26" s="3">
        <v>0</v>
      </c>
      <c r="K26" s="3">
        <v>0</v>
      </c>
      <c r="L26" s="3">
        <v>38</v>
      </c>
      <c r="M26" s="20">
        <f t="shared" si="3"/>
        <v>26</v>
      </c>
      <c r="N26" s="33">
        <f t="shared" si="1"/>
        <v>0</v>
      </c>
      <c r="O26" s="21">
        <f>SUM(E26,H26,J26:L26)-N26+M26</f>
        <v>122</v>
      </c>
    </row>
    <row r="27" spans="1:15" ht="18.75">
      <c r="A27" s="1">
        <v>25</v>
      </c>
      <c r="B27" s="6" t="s">
        <v>165</v>
      </c>
      <c r="C27" s="4" t="s">
        <v>166</v>
      </c>
      <c r="D27" s="4" t="s">
        <v>50</v>
      </c>
      <c r="E27" s="3">
        <v>0</v>
      </c>
      <c r="F27" s="3">
        <v>28</v>
      </c>
      <c r="G27" s="3">
        <v>25</v>
      </c>
      <c r="H27" s="4">
        <v>0</v>
      </c>
      <c r="I27" s="3">
        <v>0</v>
      </c>
      <c r="J27" s="3">
        <v>0</v>
      </c>
      <c r="K27" s="3">
        <v>34</v>
      </c>
      <c r="L27" s="3">
        <v>46</v>
      </c>
      <c r="M27" s="20">
        <f t="shared" si="3"/>
        <v>28</v>
      </c>
      <c r="N27" s="33">
        <f t="shared" si="1"/>
        <v>0</v>
      </c>
      <c r="O27" s="21">
        <f>SUM(E27,H27,J27:L27)-N27+M27</f>
        <v>108</v>
      </c>
    </row>
    <row r="28" spans="1:15" ht="18.75">
      <c r="A28" s="1">
        <v>26</v>
      </c>
      <c r="B28" s="6" t="s">
        <v>233</v>
      </c>
      <c r="C28" s="4" t="s">
        <v>235</v>
      </c>
      <c r="D28" s="4" t="s">
        <v>7</v>
      </c>
      <c r="E28" s="3">
        <v>0</v>
      </c>
      <c r="F28" s="3">
        <v>0</v>
      </c>
      <c r="G28" s="3">
        <v>0</v>
      </c>
      <c r="H28" s="56">
        <v>0</v>
      </c>
      <c r="I28" s="4">
        <v>0</v>
      </c>
      <c r="J28" s="4">
        <v>102</v>
      </c>
      <c r="K28" s="3">
        <v>0</v>
      </c>
      <c r="L28" s="3">
        <v>0</v>
      </c>
      <c r="M28" s="20">
        <f t="shared" si="3"/>
        <v>0</v>
      </c>
      <c r="N28" s="33">
        <f t="shared" si="1"/>
        <v>0</v>
      </c>
      <c r="O28" s="21">
        <f>SUM(E28:L28)-N28</f>
        <v>102</v>
      </c>
    </row>
    <row r="29" spans="1:15" ht="18.75">
      <c r="A29" s="1">
        <v>27</v>
      </c>
      <c r="B29" s="6" t="s">
        <v>234</v>
      </c>
      <c r="C29" s="4" t="s">
        <v>86</v>
      </c>
      <c r="D29" s="4" t="s">
        <v>7</v>
      </c>
      <c r="E29" s="3">
        <v>0</v>
      </c>
      <c r="F29" s="3">
        <v>0</v>
      </c>
      <c r="G29" s="3">
        <v>0</v>
      </c>
      <c r="H29" s="4">
        <v>0</v>
      </c>
      <c r="I29" s="3">
        <v>0</v>
      </c>
      <c r="J29" s="3">
        <v>102</v>
      </c>
      <c r="K29" s="3">
        <v>0</v>
      </c>
      <c r="L29" s="3">
        <v>0</v>
      </c>
      <c r="M29" s="20">
        <f t="shared" si="3"/>
        <v>0</v>
      </c>
      <c r="N29" s="33">
        <f t="shared" si="1"/>
        <v>0</v>
      </c>
      <c r="O29" s="21">
        <f>SUM(E29:L29)-N29</f>
        <v>102</v>
      </c>
    </row>
    <row r="30" spans="1:15" ht="18.75">
      <c r="A30" s="1">
        <v>28</v>
      </c>
      <c r="B30" s="6" t="s">
        <v>141</v>
      </c>
      <c r="C30" s="4" t="s">
        <v>52</v>
      </c>
      <c r="D30" s="4" t="s">
        <v>33</v>
      </c>
      <c r="E30" s="3">
        <v>96</v>
      </c>
      <c r="F30" s="3">
        <v>0</v>
      </c>
      <c r="G30" s="3">
        <v>0</v>
      </c>
      <c r="H30" s="4">
        <v>0</v>
      </c>
      <c r="I30" s="4">
        <v>0</v>
      </c>
      <c r="J30" s="3">
        <v>0</v>
      </c>
      <c r="K30" s="3">
        <v>0</v>
      </c>
      <c r="L30" s="3">
        <v>0</v>
      </c>
      <c r="M30" s="20">
        <f t="shared" si="3"/>
        <v>0</v>
      </c>
      <c r="N30" s="33">
        <f t="shared" si="1"/>
        <v>0</v>
      </c>
      <c r="O30" s="21">
        <f>SUM(E30,H30,J30:L30)-N30+M30</f>
        <v>96</v>
      </c>
    </row>
    <row r="31" spans="1:15" ht="18.75">
      <c r="A31" s="1">
        <v>29</v>
      </c>
      <c r="B31" s="6" t="s">
        <v>107</v>
      </c>
      <c r="C31" s="4" t="s">
        <v>108</v>
      </c>
      <c r="D31" s="4" t="s">
        <v>109</v>
      </c>
      <c r="E31" s="3">
        <v>84</v>
      </c>
      <c r="F31" s="3">
        <v>0</v>
      </c>
      <c r="G31" s="3">
        <v>0</v>
      </c>
      <c r="H31" s="4">
        <v>0</v>
      </c>
      <c r="I31" s="4">
        <v>0</v>
      </c>
      <c r="J31" s="3">
        <v>0</v>
      </c>
      <c r="K31" s="3">
        <v>0</v>
      </c>
      <c r="L31" s="3">
        <v>0</v>
      </c>
      <c r="M31" s="20">
        <f t="shared" si="3"/>
        <v>0</v>
      </c>
      <c r="N31" s="33">
        <f t="shared" si="1"/>
        <v>0</v>
      </c>
      <c r="O31" s="21">
        <f>SUM(E31,H31,J31:L31)-N31+M31</f>
        <v>84</v>
      </c>
    </row>
    <row r="32" spans="1:15" ht="18.75">
      <c r="A32" s="1">
        <v>30</v>
      </c>
      <c r="B32" s="6" t="s">
        <v>254</v>
      </c>
      <c r="C32" s="4" t="s">
        <v>255</v>
      </c>
      <c r="D32" s="4" t="s">
        <v>9</v>
      </c>
      <c r="E32" s="3">
        <v>0</v>
      </c>
      <c r="F32" s="3">
        <v>0</v>
      </c>
      <c r="G32" s="3">
        <v>0</v>
      </c>
      <c r="H32" s="4">
        <v>0</v>
      </c>
      <c r="I32" s="3">
        <v>0</v>
      </c>
      <c r="J32" s="3">
        <v>0</v>
      </c>
      <c r="K32" s="3">
        <v>84</v>
      </c>
      <c r="L32" s="3">
        <v>0</v>
      </c>
      <c r="M32" s="20"/>
      <c r="N32" s="33">
        <f t="shared" si="1"/>
        <v>0</v>
      </c>
      <c r="O32" s="21">
        <f>SUM(E32:L32)-N32</f>
        <v>84</v>
      </c>
    </row>
    <row r="33" spans="1:15" ht="18.75">
      <c r="A33" s="1">
        <v>31</v>
      </c>
      <c r="B33" s="6" t="s">
        <v>142</v>
      </c>
      <c r="C33" s="4" t="s">
        <v>143</v>
      </c>
      <c r="D33" s="4" t="s">
        <v>33</v>
      </c>
      <c r="E33" s="3">
        <v>78</v>
      </c>
      <c r="F33" s="3">
        <v>0</v>
      </c>
      <c r="G33" s="3">
        <v>0</v>
      </c>
      <c r="H33" s="4">
        <v>0</v>
      </c>
      <c r="I33" s="4">
        <v>0</v>
      </c>
      <c r="J33" s="3">
        <v>0</v>
      </c>
      <c r="K33" s="3">
        <v>0</v>
      </c>
      <c r="L33" s="3">
        <v>0</v>
      </c>
      <c r="M33" s="20">
        <f>MAX(F33,G33,I33)</f>
        <v>0</v>
      </c>
      <c r="N33" s="33">
        <f t="shared" si="1"/>
        <v>0</v>
      </c>
      <c r="O33" s="21">
        <f>SUM(E33,H33,J33:L33)-N33+M33</f>
        <v>78</v>
      </c>
    </row>
    <row r="34" spans="1:15" ht="18.75">
      <c r="A34" s="1">
        <v>32</v>
      </c>
      <c r="B34" s="9" t="s">
        <v>252</v>
      </c>
      <c r="C34" s="5" t="s">
        <v>253</v>
      </c>
      <c r="D34" s="4" t="s">
        <v>131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78</v>
      </c>
      <c r="L34" s="3">
        <v>0</v>
      </c>
      <c r="M34" s="20"/>
      <c r="N34" s="33">
        <f t="shared" si="1"/>
        <v>0</v>
      </c>
      <c r="O34" s="21">
        <f>SUM(E34:L34)-N34</f>
        <v>78</v>
      </c>
    </row>
    <row r="35" spans="1:15" ht="18.75">
      <c r="A35" s="1">
        <v>33</v>
      </c>
      <c r="B35" s="6" t="s">
        <v>249</v>
      </c>
      <c r="C35" s="4" t="s">
        <v>86</v>
      </c>
      <c r="D35" s="4" t="s">
        <v>131</v>
      </c>
      <c r="E35" s="4">
        <v>0</v>
      </c>
      <c r="F35" s="4">
        <v>0</v>
      </c>
      <c r="G35" s="4">
        <v>0</v>
      </c>
      <c r="H35" s="3">
        <v>0</v>
      </c>
      <c r="I35" s="4">
        <v>0</v>
      </c>
      <c r="J35" s="4">
        <v>0</v>
      </c>
      <c r="K35" s="4">
        <v>70</v>
      </c>
      <c r="L35" s="4">
        <v>0</v>
      </c>
      <c r="M35" s="19"/>
      <c r="N35" s="33">
        <f t="shared" si="1"/>
        <v>0</v>
      </c>
      <c r="O35" s="21">
        <f>SUM(E35:L35)-N35</f>
        <v>70</v>
      </c>
    </row>
    <row r="36" spans="1:15" ht="18.75">
      <c r="A36" s="1">
        <v>34</v>
      </c>
      <c r="B36" s="6" t="s">
        <v>236</v>
      </c>
      <c r="C36" s="4" t="s">
        <v>237</v>
      </c>
      <c r="D36" s="4" t="s">
        <v>28</v>
      </c>
      <c r="E36" s="3">
        <v>0</v>
      </c>
      <c r="F36" s="3">
        <v>0</v>
      </c>
      <c r="G36" s="3">
        <v>0</v>
      </c>
      <c r="H36" s="4">
        <v>0</v>
      </c>
      <c r="I36" s="3">
        <v>0</v>
      </c>
      <c r="J36" s="3">
        <v>66</v>
      </c>
      <c r="K36" s="3">
        <v>0</v>
      </c>
      <c r="L36" s="3">
        <v>0</v>
      </c>
      <c r="M36" s="20">
        <f>MAX(F36,G36,I36)</f>
        <v>0</v>
      </c>
      <c r="N36" s="33">
        <f t="shared" si="1"/>
        <v>0</v>
      </c>
      <c r="O36" s="21">
        <f>SUM(E36:L36)-N36</f>
        <v>66</v>
      </c>
    </row>
    <row r="37" spans="1:15" ht="18.75">
      <c r="A37" s="1">
        <v>35</v>
      </c>
      <c r="B37" s="9" t="s">
        <v>248</v>
      </c>
      <c r="C37" s="5" t="s">
        <v>64</v>
      </c>
      <c r="D37" s="5" t="s">
        <v>210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66</v>
      </c>
      <c r="L37" s="3">
        <v>0</v>
      </c>
      <c r="M37" s="20"/>
      <c r="N37" s="33">
        <f t="shared" si="1"/>
        <v>0</v>
      </c>
      <c r="O37" s="21">
        <f>SUM(E37:L37)-N37</f>
        <v>66</v>
      </c>
    </row>
    <row r="38" spans="1:15" ht="18.75">
      <c r="A38" s="1">
        <v>36</v>
      </c>
      <c r="B38" s="6" t="s">
        <v>244</v>
      </c>
      <c r="C38" s="4" t="s">
        <v>168</v>
      </c>
      <c r="D38" s="4" t="s">
        <v>62</v>
      </c>
      <c r="E38" s="3">
        <v>0</v>
      </c>
      <c r="F38" s="3">
        <v>0</v>
      </c>
      <c r="G38" s="3">
        <v>0</v>
      </c>
      <c r="H38" s="4">
        <v>0</v>
      </c>
      <c r="I38" s="3">
        <v>0</v>
      </c>
      <c r="J38" s="3">
        <v>0</v>
      </c>
      <c r="K38" s="3">
        <v>24</v>
      </c>
      <c r="L38" s="3">
        <v>42</v>
      </c>
      <c r="M38" s="20"/>
      <c r="N38" s="33">
        <f t="shared" si="1"/>
        <v>0</v>
      </c>
      <c r="O38" s="21">
        <f>SUM(E38:L38)-N38</f>
        <v>66</v>
      </c>
    </row>
    <row r="39" spans="1:15" ht="18.75">
      <c r="A39" s="1">
        <v>37</v>
      </c>
      <c r="B39" s="6" t="s">
        <v>145</v>
      </c>
      <c r="C39" s="4" t="s">
        <v>86</v>
      </c>
      <c r="D39" s="4" t="s">
        <v>146</v>
      </c>
      <c r="E39" s="3">
        <v>62</v>
      </c>
      <c r="F39" s="3">
        <v>0</v>
      </c>
      <c r="G39" s="3">
        <v>0</v>
      </c>
      <c r="H39" s="4">
        <v>0</v>
      </c>
      <c r="I39" s="3">
        <v>0</v>
      </c>
      <c r="J39" s="3">
        <v>0</v>
      </c>
      <c r="K39" s="3">
        <v>0</v>
      </c>
      <c r="L39" s="3">
        <v>0</v>
      </c>
      <c r="M39" s="20">
        <f>MAX(F39,G39,I39)</f>
        <v>0</v>
      </c>
      <c r="N39" s="33">
        <f t="shared" si="1"/>
        <v>0</v>
      </c>
      <c r="O39" s="21">
        <f>SUM(E39,H39,J39:L39)-N39+M39</f>
        <v>62</v>
      </c>
    </row>
    <row r="40" spans="1:15" ht="18.75">
      <c r="A40" s="1">
        <v>38</v>
      </c>
      <c r="B40" s="6" t="s">
        <v>266</v>
      </c>
      <c r="C40" s="4" t="s">
        <v>102</v>
      </c>
      <c r="D40" s="4" t="s">
        <v>7</v>
      </c>
      <c r="E40" s="3">
        <v>0</v>
      </c>
      <c r="F40" s="3">
        <v>0</v>
      </c>
      <c r="G40" s="3">
        <v>0</v>
      </c>
      <c r="H40" s="4">
        <v>0</v>
      </c>
      <c r="I40" s="3">
        <v>0</v>
      </c>
      <c r="J40" s="3">
        <v>0</v>
      </c>
      <c r="K40" s="3">
        <v>0</v>
      </c>
      <c r="L40" s="3">
        <v>54</v>
      </c>
      <c r="M40" s="20"/>
      <c r="N40" s="33">
        <f t="shared" si="1"/>
        <v>0</v>
      </c>
      <c r="O40" s="21">
        <f>SUM(E40:L40)-N40</f>
        <v>54</v>
      </c>
    </row>
    <row r="41" spans="1:15" ht="18.75">
      <c r="A41" s="1">
        <v>39</v>
      </c>
      <c r="B41" s="6" t="s">
        <v>85</v>
      </c>
      <c r="C41" s="4" t="s">
        <v>267</v>
      </c>
      <c r="D41" s="4" t="s">
        <v>131</v>
      </c>
      <c r="E41" s="3">
        <v>0</v>
      </c>
      <c r="F41" s="3">
        <v>0</v>
      </c>
      <c r="G41" s="3">
        <v>0</v>
      </c>
      <c r="H41" s="4">
        <v>0</v>
      </c>
      <c r="I41" s="4">
        <v>0</v>
      </c>
      <c r="J41" s="3">
        <v>0</v>
      </c>
      <c r="K41" s="3">
        <v>0</v>
      </c>
      <c r="L41" s="3">
        <v>50</v>
      </c>
      <c r="M41" s="20"/>
      <c r="N41" s="33">
        <f t="shared" si="1"/>
        <v>0</v>
      </c>
      <c r="O41" s="21">
        <f>SUM(E41:L41)-N41</f>
        <v>50</v>
      </c>
    </row>
    <row r="42" spans="1:15" ht="18.75">
      <c r="A42" s="1">
        <v>40</v>
      </c>
      <c r="B42" s="6" t="s">
        <v>243</v>
      </c>
      <c r="C42" s="4" t="s">
        <v>40</v>
      </c>
      <c r="D42" s="4" t="s">
        <v>87</v>
      </c>
      <c r="E42" s="3">
        <v>0</v>
      </c>
      <c r="F42" s="3">
        <v>0</v>
      </c>
      <c r="G42" s="3">
        <v>0</v>
      </c>
      <c r="H42" s="4">
        <v>0</v>
      </c>
      <c r="I42" s="4">
        <v>0</v>
      </c>
      <c r="J42" s="4">
        <v>0</v>
      </c>
      <c r="K42" s="3">
        <v>46</v>
      </c>
      <c r="L42" s="3">
        <v>0</v>
      </c>
      <c r="M42" s="20"/>
      <c r="N42" s="33">
        <f t="shared" si="1"/>
        <v>0</v>
      </c>
      <c r="O42" s="21">
        <f>SUM(E42:L42)-N42</f>
        <v>46</v>
      </c>
    </row>
    <row r="43" spans="1:15" ht="18.75">
      <c r="A43" s="1">
        <v>41</v>
      </c>
      <c r="B43" s="6" t="s">
        <v>122</v>
      </c>
      <c r="C43" s="4" t="s">
        <v>143</v>
      </c>
      <c r="D43" s="4" t="s">
        <v>149</v>
      </c>
      <c r="E43" s="3">
        <v>42</v>
      </c>
      <c r="F43" s="3">
        <v>0</v>
      </c>
      <c r="G43" s="3">
        <v>0</v>
      </c>
      <c r="H43" s="4">
        <v>0</v>
      </c>
      <c r="I43" s="3">
        <v>0</v>
      </c>
      <c r="J43" s="3">
        <v>0</v>
      </c>
      <c r="K43" s="3">
        <v>0</v>
      </c>
      <c r="L43" s="3">
        <v>0</v>
      </c>
      <c r="M43" s="20">
        <f>MAX(F43,G43,I43)</f>
        <v>0</v>
      </c>
      <c r="N43" s="33">
        <f t="shared" si="1"/>
        <v>0</v>
      </c>
      <c r="O43" s="21">
        <f>SUM(E43,H43,J43:L43)-N43+M43</f>
        <v>42</v>
      </c>
    </row>
    <row r="44" spans="1:15" ht="18.75">
      <c r="A44" s="1">
        <v>42</v>
      </c>
      <c r="B44" s="6" t="s">
        <v>170</v>
      </c>
      <c r="C44" s="4" t="s">
        <v>171</v>
      </c>
      <c r="D44" s="4" t="s">
        <v>172</v>
      </c>
      <c r="E44" s="3">
        <v>0</v>
      </c>
      <c r="F44" s="3">
        <v>0</v>
      </c>
      <c r="G44" s="3">
        <v>36</v>
      </c>
      <c r="H44" s="4">
        <v>0</v>
      </c>
      <c r="I44" s="3">
        <v>0</v>
      </c>
      <c r="J44" s="3">
        <v>0</v>
      </c>
      <c r="K44" s="3">
        <v>0</v>
      </c>
      <c r="L44" s="3">
        <v>0</v>
      </c>
      <c r="M44" s="20">
        <f>MAX(F44,G44,I44)</f>
        <v>36</v>
      </c>
      <c r="N44" s="33">
        <f t="shared" si="1"/>
        <v>0</v>
      </c>
      <c r="O44" s="21">
        <f>SUM(E44,H44,J44:L44)-N44+M44</f>
        <v>36</v>
      </c>
    </row>
    <row r="45" spans="1:15" ht="18.75">
      <c r="A45" s="1">
        <v>43</v>
      </c>
      <c r="B45" s="6" t="s">
        <v>215</v>
      </c>
      <c r="C45" s="4" t="s">
        <v>151</v>
      </c>
      <c r="D45" s="4" t="s">
        <v>90</v>
      </c>
      <c r="E45" s="3">
        <v>0</v>
      </c>
      <c r="F45" s="3">
        <v>0</v>
      </c>
      <c r="G45" s="3">
        <v>0</v>
      </c>
      <c r="H45" s="4">
        <v>0</v>
      </c>
      <c r="I45" s="4">
        <v>36</v>
      </c>
      <c r="J45" s="3">
        <v>0</v>
      </c>
      <c r="K45" s="3">
        <v>0</v>
      </c>
      <c r="L45" s="3">
        <v>0</v>
      </c>
      <c r="M45" s="20"/>
      <c r="N45" s="33">
        <f t="shared" si="1"/>
        <v>0</v>
      </c>
      <c r="O45" s="21">
        <f>SUM(E45:L45)-N45</f>
        <v>36</v>
      </c>
    </row>
    <row r="46" spans="1:15" ht="18.75">
      <c r="A46" s="1">
        <v>44</v>
      </c>
      <c r="B46" s="6" t="s">
        <v>242</v>
      </c>
      <c r="C46" s="4" t="s">
        <v>237</v>
      </c>
      <c r="D46" s="4" t="s">
        <v>50</v>
      </c>
      <c r="E46" s="3">
        <v>0</v>
      </c>
      <c r="F46" s="3">
        <v>0</v>
      </c>
      <c r="G46" s="3">
        <v>0</v>
      </c>
      <c r="H46" s="4">
        <v>0</v>
      </c>
      <c r="I46" s="4">
        <v>0</v>
      </c>
      <c r="J46" s="4">
        <v>0</v>
      </c>
      <c r="K46" s="3">
        <v>32</v>
      </c>
      <c r="L46" s="3">
        <v>0</v>
      </c>
      <c r="M46" s="20"/>
      <c r="N46" s="33">
        <f t="shared" si="1"/>
        <v>0</v>
      </c>
      <c r="O46" s="21">
        <f>SUM(E46:L46)-N46</f>
        <v>32</v>
      </c>
    </row>
    <row r="47" spans="1:15" ht="18.75">
      <c r="A47" s="1">
        <v>45</v>
      </c>
      <c r="B47" s="6" t="s">
        <v>116</v>
      </c>
      <c r="C47" s="4" t="s">
        <v>173</v>
      </c>
      <c r="D47" s="4" t="s">
        <v>172</v>
      </c>
      <c r="E47" s="3">
        <v>0</v>
      </c>
      <c r="F47" s="3">
        <v>0</v>
      </c>
      <c r="G47" s="3">
        <v>30</v>
      </c>
      <c r="H47" s="4">
        <v>0</v>
      </c>
      <c r="I47" s="3">
        <v>0</v>
      </c>
      <c r="J47" s="3">
        <v>0</v>
      </c>
      <c r="K47" s="3">
        <v>0</v>
      </c>
      <c r="L47" s="3">
        <v>0</v>
      </c>
      <c r="M47" s="20">
        <f>MAX(F47,G47,I47)</f>
        <v>30</v>
      </c>
      <c r="N47" s="33">
        <f t="shared" si="1"/>
        <v>0</v>
      </c>
      <c r="O47" s="21">
        <f>SUM(E47,H47,J47:L47)-N47+M47</f>
        <v>30</v>
      </c>
    </row>
    <row r="48" spans="1:15" ht="18.75">
      <c r="A48" s="1">
        <v>46</v>
      </c>
      <c r="B48" s="6" t="s">
        <v>245</v>
      </c>
      <c r="C48" s="4" t="s">
        <v>40</v>
      </c>
      <c r="D48" s="4" t="s">
        <v>87</v>
      </c>
      <c r="E48" s="3">
        <v>0</v>
      </c>
      <c r="F48" s="3">
        <v>0</v>
      </c>
      <c r="G48" s="3">
        <v>0</v>
      </c>
      <c r="H48" s="4">
        <v>0</v>
      </c>
      <c r="I48" s="4">
        <v>0</v>
      </c>
      <c r="J48" s="4">
        <v>0</v>
      </c>
      <c r="K48" s="3">
        <v>30</v>
      </c>
      <c r="L48" s="3">
        <v>0</v>
      </c>
      <c r="M48" s="20"/>
      <c r="N48" s="33">
        <f t="shared" si="1"/>
        <v>0</v>
      </c>
      <c r="O48" s="21">
        <f t="shared" ref="O48:O50" si="4">SUM(E48:L48)-N48</f>
        <v>30</v>
      </c>
    </row>
    <row r="49" spans="1:15" ht="18.75">
      <c r="A49" s="1">
        <v>47</v>
      </c>
      <c r="B49" s="6" t="s">
        <v>216</v>
      </c>
      <c r="C49" s="4" t="s">
        <v>217</v>
      </c>
      <c r="D49" s="4" t="s">
        <v>218</v>
      </c>
      <c r="E49" s="3">
        <v>0</v>
      </c>
      <c r="F49" s="3">
        <v>0</v>
      </c>
      <c r="G49" s="3">
        <v>0</v>
      </c>
      <c r="H49" s="4">
        <v>0</v>
      </c>
      <c r="I49" s="3">
        <v>26</v>
      </c>
      <c r="J49" s="3">
        <v>0</v>
      </c>
      <c r="K49" s="3">
        <v>0</v>
      </c>
      <c r="L49" s="3">
        <v>0</v>
      </c>
      <c r="M49" s="20"/>
      <c r="N49" s="33">
        <f t="shared" si="1"/>
        <v>0</v>
      </c>
      <c r="O49" s="21">
        <f t="shared" si="4"/>
        <v>26</v>
      </c>
    </row>
    <row r="50" spans="1:15" ht="18.75">
      <c r="A50" s="1">
        <v>48</v>
      </c>
      <c r="B50" s="6" t="s">
        <v>246</v>
      </c>
      <c r="C50" s="4" t="s">
        <v>247</v>
      </c>
      <c r="D50" s="4" t="s">
        <v>87</v>
      </c>
      <c r="E50" s="3">
        <v>0</v>
      </c>
      <c r="F50" s="3">
        <v>0</v>
      </c>
      <c r="G50" s="3">
        <v>0</v>
      </c>
      <c r="H50" s="4">
        <v>0</v>
      </c>
      <c r="I50" s="4">
        <v>0</v>
      </c>
      <c r="J50" s="4">
        <v>0</v>
      </c>
      <c r="K50" s="3">
        <v>26</v>
      </c>
      <c r="L50" s="3">
        <v>0</v>
      </c>
      <c r="M50" s="20"/>
      <c r="N50" s="33">
        <f t="shared" si="1"/>
        <v>0</v>
      </c>
      <c r="O50" s="21">
        <f t="shared" si="4"/>
        <v>26</v>
      </c>
    </row>
  </sheetData>
  <autoFilter ref="A2:O50">
    <sortState ref="A3:O57">
      <sortCondition descending="1" ref="O2:O57"/>
    </sortState>
  </autoFilter>
  <phoneticPr fontId="40" type="noConversion"/>
  <pageMargins left="0.70866141732283472" right="0.70866141732283472" top="0.74803149606299213" bottom="0.74803149606299213" header="0.31496062992125984" footer="0.31496062992125984"/>
  <pageSetup paperSize="9" scale="47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0"/>
  <sheetViews>
    <sheetView tabSelected="1" zoomScale="80" zoomScaleNormal="80" workbookViewId="0">
      <selection activeCell="N39" sqref="N39"/>
    </sheetView>
  </sheetViews>
  <sheetFormatPr baseColWidth="10" defaultRowHeight="15"/>
  <cols>
    <col min="1" max="1" width="4.7109375" customWidth="1"/>
    <col min="2" max="2" width="22.42578125" customWidth="1"/>
    <col min="3" max="3" width="23.28515625" customWidth="1"/>
    <col min="4" max="4" width="21.7109375" customWidth="1"/>
    <col min="5" max="13" width="13.85546875" customWidth="1"/>
  </cols>
  <sheetData>
    <row r="1" spans="1:15" ht="27.75" thickBot="1">
      <c r="A1" s="1"/>
      <c r="B1" s="65" t="s">
        <v>100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7"/>
    </row>
    <row r="2" spans="1:15" ht="30.75" thickTop="1">
      <c r="A2" s="1"/>
      <c r="B2" s="24" t="s">
        <v>0</v>
      </c>
      <c r="C2" s="25" t="s">
        <v>1</v>
      </c>
      <c r="D2" s="25" t="s">
        <v>2</v>
      </c>
      <c r="E2" s="16" t="s">
        <v>99</v>
      </c>
      <c r="F2" s="17" t="s">
        <v>78</v>
      </c>
      <c r="G2" s="17" t="s">
        <v>98</v>
      </c>
      <c r="H2" s="16" t="s">
        <v>110</v>
      </c>
      <c r="I2" s="17" t="s">
        <v>111</v>
      </c>
      <c r="J2" s="17" t="s">
        <v>92</v>
      </c>
      <c r="K2" s="17" t="s">
        <v>98</v>
      </c>
      <c r="L2" s="17" t="s">
        <v>78</v>
      </c>
      <c r="M2" s="47" t="s">
        <v>169</v>
      </c>
      <c r="N2" s="18" t="s">
        <v>112</v>
      </c>
      <c r="O2" s="32" t="s">
        <v>104</v>
      </c>
    </row>
    <row r="3" spans="1:15" ht="18" customHeight="1">
      <c r="A3" s="1">
        <v>1</v>
      </c>
      <c r="B3" s="6" t="s">
        <v>68</v>
      </c>
      <c r="C3" s="4" t="s">
        <v>69</v>
      </c>
      <c r="D3" s="4" t="s">
        <v>53</v>
      </c>
      <c r="E3" s="3">
        <v>135</v>
      </c>
      <c r="F3" s="3">
        <v>38</v>
      </c>
      <c r="G3" s="3">
        <v>0</v>
      </c>
      <c r="H3" s="4">
        <v>135</v>
      </c>
      <c r="I3" s="3">
        <v>0</v>
      </c>
      <c r="J3" s="3">
        <v>102</v>
      </c>
      <c r="K3" s="3">
        <v>135</v>
      </c>
      <c r="L3" s="3">
        <v>135</v>
      </c>
      <c r="M3" s="20">
        <f t="shared" ref="M3:M30" si="0">MAX(F3,G3,I3)</f>
        <v>38</v>
      </c>
      <c r="N3" s="33">
        <f t="shared" ref="N3:N30" si="1">IF(COUNT(E3,H3,J3:L3)&gt;1,MIN(E3,H3,J3:L3),0)</f>
        <v>102</v>
      </c>
      <c r="O3" s="21">
        <f t="shared" ref="O3:O19" si="2">SUM(E3,H3,J3:L3)-N3+M3</f>
        <v>578</v>
      </c>
    </row>
    <row r="4" spans="1:15" ht="18" customHeight="1">
      <c r="A4" s="1">
        <v>2</v>
      </c>
      <c r="B4" s="6" t="s">
        <v>70</v>
      </c>
      <c r="C4" s="4" t="s">
        <v>71</v>
      </c>
      <c r="D4" s="4" t="s">
        <v>23</v>
      </c>
      <c r="E4" s="3">
        <v>114</v>
      </c>
      <c r="F4" s="3">
        <v>36</v>
      </c>
      <c r="G4" s="3">
        <v>0</v>
      </c>
      <c r="H4" s="4">
        <v>123</v>
      </c>
      <c r="I4" s="3">
        <v>0</v>
      </c>
      <c r="J4" s="3">
        <v>135</v>
      </c>
      <c r="K4" s="3">
        <v>150</v>
      </c>
      <c r="L4" s="3">
        <v>0</v>
      </c>
      <c r="M4" s="20">
        <f t="shared" si="0"/>
        <v>36</v>
      </c>
      <c r="N4" s="33">
        <f t="shared" si="1"/>
        <v>0</v>
      </c>
      <c r="O4" s="21">
        <f t="shared" si="2"/>
        <v>558</v>
      </c>
    </row>
    <row r="5" spans="1:15" ht="18" customHeight="1">
      <c r="A5" s="1">
        <v>3</v>
      </c>
      <c r="B5" s="6" t="s">
        <v>158</v>
      </c>
      <c r="C5" s="4" t="s">
        <v>69</v>
      </c>
      <c r="D5" s="4" t="s">
        <v>154</v>
      </c>
      <c r="E5" s="3">
        <v>0</v>
      </c>
      <c r="F5" s="3">
        <v>50</v>
      </c>
      <c r="G5" s="3">
        <v>0</v>
      </c>
      <c r="H5" s="4">
        <v>150</v>
      </c>
      <c r="I5" s="3">
        <v>50</v>
      </c>
      <c r="J5" s="3">
        <v>150</v>
      </c>
      <c r="K5" s="3">
        <v>0</v>
      </c>
      <c r="L5" s="3">
        <v>150</v>
      </c>
      <c r="M5" s="20">
        <f t="shared" si="0"/>
        <v>50</v>
      </c>
      <c r="N5" s="33">
        <f t="shared" si="1"/>
        <v>0</v>
      </c>
      <c r="O5" s="21">
        <f t="shared" si="2"/>
        <v>500</v>
      </c>
    </row>
    <row r="6" spans="1:15" ht="18" customHeight="1">
      <c r="A6" s="1">
        <v>4</v>
      </c>
      <c r="B6" s="6" t="s">
        <v>74</v>
      </c>
      <c r="C6" s="4" t="s">
        <v>91</v>
      </c>
      <c r="D6" s="4" t="s">
        <v>53</v>
      </c>
      <c r="E6" s="3">
        <v>108</v>
      </c>
      <c r="F6" s="3">
        <v>30</v>
      </c>
      <c r="G6" s="3">
        <v>45</v>
      </c>
      <c r="H6" s="4">
        <v>114</v>
      </c>
      <c r="I6" s="3">
        <v>0</v>
      </c>
      <c r="J6" s="3">
        <v>114</v>
      </c>
      <c r="K6" s="3">
        <v>0</v>
      </c>
      <c r="L6" s="3">
        <v>108</v>
      </c>
      <c r="M6" s="20">
        <f t="shared" si="0"/>
        <v>45</v>
      </c>
      <c r="N6" s="33">
        <f t="shared" si="1"/>
        <v>0</v>
      </c>
      <c r="O6" s="21">
        <f t="shared" si="2"/>
        <v>489</v>
      </c>
    </row>
    <row r="7" spans="1:15" ht="18" customHeight="1">
      <c r="A7" s="1">
        <v>5</v>
      </c>
      <c r="B7" s="6" t="s">
        <v>156</v>
      </c>
      <c r="C7" s="4" t="s">
        <v>157</v>
      </c>
      <c r="D7" s="4" t="s">
        <v>7</v>
      </c>
      <c r="E7" s="3">
        <v>78</v>
      </c>
      <c r="F7" s="3">
        <v>32</v>
      </c>
      <c r="G7" s="3">
        <v>0</v>
      </c>
      <c r="H7" s="3">
        <v>96</v>
      </c>
      <c r="I7" s="4">
        <v>0</v>
      </c>
      <c r="J7" s="3">
        <v>108</v>
      </c>
      <c r="K7" s="3">
        <v>123</v>
      </c>
      <c r="L7" s="3">
        <v>102</v>
      </c>
      <c r="M7" s="20">
        <f t="shared" si="0"/>
        <v>32</v>
      </c>
      <c r="N7" s="33">
        <f t="shared" si="1"/>
        <v>78</v>
      </c>
      <c r="O7" s="21">
        <f t="shared" si="2"/>
        <v>461</v>
      </c>
    </row>
    <row r="8" spans="1:15" ht="18" customHeight="1">
      <c r="A8" s="1">
        <v>6</v>
      </c>
      <c r="B8" s="6" t="s">
        <v>211</v>
      </c>
      <c r="C8" s="4" t="s">
        <v>88</v>
      </c>
      <c r="D8" s="4" t="s">
        <v>53</v>
      </c>
      <c r="E8" s="4">
        <v>70</v>
      </c>
      <c r="F8" s="4">
        <v>0</v>
      </c>
      <c r="G8" s="4">
        <v>0</v>
      </c>
      <c r="H8" s="3">
        <v>70</v>
      </c>
      <c r="I8" s="4">
        <v>45</v>
      </c>
      <c r="J8" s="4">
        <v>123</v>
      </c>
      <c r="K8" s="4">
        <v>0</v>
      </c>
      <c r="L8" s="4">
        <v>123</v>
      </c>
      <c r="M8" s="20">
        <f t="shared" si="0"/>
        <v>45</v>
      </c>
      <c r="N8" s="33">
        <f t="shared" si="1"/>
        <v>0</v>
      </c>
      <c r="O8" s="21">
        <f t="shared" si="2"/>
        <v>431</v>
      </c>
    </row>
    <row r="9" spans="1:15" ht="18" customHeight="1">
      <c r="A9" s="1">
        <v>7</v>
      </c>
      <c r="B9" s="6" t="s">
        <v>76</v>
      </c>
      <c r="C9" s="4" t="s">
        <v>75</v>
      </c>
      <c r="D9" s="4" t="s">
        <v>50</v>
      </c>
      <c r="E9" s="3">
        <v>90</v>
      </c>
      <c r="F9" s="3">
        <v>28</v>
      </c>
      <c r="G9" s="3">
        <v>41</v>
      </c>
      <c r="H9" s="4">
        <v>90</v>
      </c>
      <c r="I9" s="3">
        <v>41</v>
      </c>
      <c r="J9" s="3">
        <v>96</v>
      </c>
      <c r="K9" s="3">
        <v>0</v>
      </c>
      <c r="L9" s="3">
        <v>78</v>
      </c>
      <c r="M9" s="20">
        <f t="shared" si="0"/>
        <v>41</v>
      </c>
      <c r="N9" s="33">
        <f t="shared" si="1"/>
        <v>0</v>
      </c>
      <c r="O9" s="21">
        <f t="shared" si="2"/>
        <v>395</v>
      </c>
    </row>
    <row r="10" spans="1:15" ht="18" customHeight="1">
      <c r="A10" s="1">
        <v>8</v>
      </c>
      <c r="B10" s="6" t="s">
        <v>209</v>
      </c>
      <c r="C10" s="4" t="s">
        <v>49</v>
      </c>
      <c r="D10" s="4" t="s">
        <v>210</v>
      </c>
      <c r="E10" s="3">
        <v>74</v>
      </c>
      <c r="F10" s="3">
        <v>26</v>
      </c>
      <c r="G10" s="3">
        <v>36</v>
      </c>
      <c r="H10" s="4">
        <v>84</v>
      </c>
      <c r="I10" s="3">
        <v>34</v>
      </c>
      <c r="J10" s="3">
        <v>74</v>
      </c>
      <c r="K10" s="3">
        <v>96</v>
      </c>
      <c r="L10" s="3">
        <v>84</v>
      </c>
      <c r="M10" s="20">
        <f t="shared" si="0"/>
        <v>36</v>
      </c>
      <c r="N10" s="33">
        <f t="shared" si="1"/>
        <v>74</v>
      </c>
      <c r="O10" s="21">
        <f t="shared" si="2"/>
        <v>374</v>
      </c>
    </row>
    <row r="11" spans="1:15" ht="18" customHeight="1">
      <c r="A11" s="1">
        <v>9</v>
      </c>
      <c r="B11" s="6" t="s">
        <v>63</v>
      </c>
      <c r="C11" s="4" t="s">
        <v>64</v>
      </c>
      <c r="D11" s="4" t="s">
        <v>62</v>
      </c>
      <c r="E11" s="3">
        <v>58</v>
      </c>
      <c r="F11" s="3">
        <v>25</v>
      </c>
      <c r="G11" s="3">
        <v>0</v>
      </c>
      <c r="H11" s="4">
        <v>66</v>
      </c>
      <c r="I11" s="3">
        <v>38</v>
      </c>
      <c r="J11" s="3">
        <v>84</v>
      </c>
      <c r="K11" s="3">
        <v>84</v>
      </c>
      <c r="L11" s="3">
        <v>74</v>
      </c>
      <c r="M11" s="20">
        <f t="shared" si="0"/>
        <v>38</v>
      </c>
      <c r="N11" s="33">
        <f t="shared" si="1"/>
        <v>58</v>
      </c>
      <c r="O11" s="21">
        <f t="shared" si="2"/>
        <v>346</v>
      </c>
    </row>
    <row r="12" spans="1:15" ht="18" customHeight="1">
      <c r="A12" s="1">
        <v>10</v>
      </c>
      <c r="B12" s="6" t="s">
        <v>65</v>
      </c>
      <c r="C12" s="4" t="s">
        <v>15</v>
      </c>
      <c r="D12" s="4" t="s">
        <v>9</v>
      </c>
      <c r="E12" s="3">
        <v>150</v>
      </c>
      <c r="F12" s="3">
        <v>41</v>
      </c>
      <c r="G12" s="3">
        <v>0</v>
      </c>
      <c r="H12" s="4">
        <v>0</v>
      </c>
      <c r="I12" s="4">
        <v>0</v>
      </c>
      <c r="J12" s="3">
        <v>150</v>
      </c>
      <c r="K12" s="3">
        <v>0</v>
      </c>
      <c r="L12" s="3">
        <v>0</v>
      </c>
      <c r="M12" s="20">
        <f t="shared" si="0"/>
        <v>41</v>
      </c>
      <c r="N12" s="33">
        <f t="shared" si="1"/>
        <v>0</v>
      </c>
      <c r="O12" s="21">
        <f t="shared" si="2"/>
        <v>341</v>
      </c>
    </row>
    <row r="13" spans="1:15" ht="18" customHeight="1">
      <c r="A13" s="1">
        <v>11</v>
      </c>
      <c r="B13" s="9" t="s">
        <v>96</v>
      </c>
      <c r="C13" s="5" t="s">
        <v>61</v>
      </c>
      <c r="D13" s="5" t="s">
        <v>53</v>
      </c>
      <c r="E13" s="3">
        <v>102</v>
      </c>
      <c r="F13" s="3">
        <v>0</v>
      </c>
      <c r="G13" s="3">
        <v>0</v>
      </c>
      <c r="H13" s="3">
        <v>108</v>
      </c>
      <c r="I13" s="3">
        <v>0</v>
      </c>
      <c r="J13" s="3">
        <v>114</v>
      </c>
      <c r="K13" s="3">
        <v>0</v>
      </c>
      <c r="L13" s="3">
        <v>0</v>
      </c>
      <c r="M13" s="20">
        <f t="shared" si="0"/>
        <v>0</v>
      </c>
      <c r="N13" s="33">
        <f t="shared" si="1"/>
        <v>0</v>
      </c>
      <c r="O13" s="21">
        <f t="shared" si="2"/>
        <v>324</v>
      </c>
    </row>
    <row r="14" spans="1:15" ht="18" customHeight="1">
      <c r="A14" s="1">
        <v>12</v>
      </c>
      <c r="B14" s="6" t="s">
        <v>66</v>
      </c>
      <c r="C14" s="4" t="s">
        <v>67</v>
      </c>
      <c r="D14" s="4" t="s">
        <v>53</v>
      </c>
      <c r="E14" s="3">
        <v>123</v>
      </c>
      <c r="F14" s="3">
        <v>45</v>
      </c>
      <c r="G14" s="3">
        <v>50</v>
      </c>
      <c r="H14" s="4">
        <v>0</v>
      </c>
      <c r="I14" s="3">
        <v>0</v>
      </c>
      <c r="J14" s="3">
        <v>0</v>
      </c>
      <c r="K14" s="3">
        <v>0</v>
      </c>
      <c r="L14" s="3">
        <v>114</v>
      </c>
      <c r="M14" s="20">
        <f t="shared" si="0"/>
        <v>50</v>
      </c>
      <c r="N14" s="33">
        <f t="shared" si="1"/>
        <v>0</v>
      </c>
      <c r="O14" s="21">
        <f t="shared" si="2"/>
        <v>287</v>
      </c>
    </row>
    <row r="15" spans="1:15" ht="18" customHeight="1">
      <c r="A15" s="1">
        <v>13</v>
      </c>
      <c r="B15" s="6" t="s">
        <v>238</v>
      </c>
      <c r="C15" s="4" t="s">
        <v>239</v>
      </c>
      <c r="D15" s="5" t="s">
        <v>23</v>
      </c>
      <c r="E15" s="3">
        <v>0</v>
      </c>
      <c r="F15" s="3">
        <v>0</v>
      </c>
      <c r="G15" s="3">
        <v>0</v>
      </c>
      <c r="H15" s="4">
        <v>0</v>
      </c>
      <c r="I15" s="3">
        <v>0</v>
      </c>
      <c r="J15" s="3">
        <v>0</v>
      </c>
      <c r="K15" s="3">
        <v>114</v>
      </c>
      <c r="L15" s="3">
        <v>96</v>
      </c>
      <c r="M15" s="20">
        <f t="shared" si="0"/>
        <v>0</v>
      </c>
      <c r="N15" s="33">
        <f t="shared" si="1"/>
        <v>0</v>
      </c>
      <c r="O15" s="21">
        <f t="shared" si="2"/>
        <v>210</v>
      </c>
    </row>
    <row r="16" spans="1:15" ht="18" customHeight="1">
      <c r="A16" s="1">
        <v>14</v>
      </c>
      <c r="B16" s="6" t="s">
        <v>116</v>
      </c>
      <c r="C16" s="4" t="s">
        <v>97</v>
      </c>
      <c r="D16" s="4" t="s">
        <v>50</v>
      </c>
      <c r="E16" s="3">
        <v>58</v>
      </c>
      <c r="F16" s="3">
        <v>0</v>
      </c>
      <c r="G16" s="3">
        <v>0</v>
      </c>
      <c r="H16" s="4">
        <v>0</v>
      </c>
      <c r="I16" s="3">
        <v>0</v>
      </c>
      <c r="J16" s="3">
        <v>78</v>
      </c>
      <c r="K16" s="3">
        <v>0</v>
      </c>
      <c r="L16" s="3">
        <v>70</v>
      </c>
      <c r="M16" s="20">
        <f t="shared" si="0"/>
        <v>0</v>
      </c>
      <c r="N16" s="33">
        <f t="shared" si="1"/>
        <v>0</v>
      </c>
      <c r="O16" s="21">
        <f t="shared" si="2"/>
        <v>206</v>
      </c>
    </row>
    <row r="17" spans="1:15" ht="18" customHeight="1">
      <c r="A17" s="1">
        <v>15</v>
      </c>
      <c r="B17" s="6" t="s">
        <v>202</v>
      </c>
      <c r="C17" s="4" t="s">
        <v>203</v>
      </c>
      <c r="D17" s="4" t="s">
        <v>204</v>
      </c>
      <c r="E17" s="3">
        <v>0</v>
      </c>
      <c r="F17" s="3">
        <v>0</v>
      </c>
      <c r="G17" s="3">
        <v>0</v>
      </c>
      <c r="H17" s="4">
        <v>102</v>
      </c>
      <c r="I17" s="3">
        <v>0</v>
      </c>
      <c r="J17" s="3">
        <v>0</v>
      </c>
      <c r="K17" s="3">
        <v>0</v>
      </c>
      <c r="L17" s="3">
        <v>90</v>
      </c>
      <c r="M17" s="20">
        <f t="shared" si="0"/>
        <v>0</v>
      </c>
      <c r="N17" s="33">
        <f t="shared" si="1"/>
        <v>0</v>
      </c>
      <c r="O17" s="21">
        <f t="shared" si="2"/>
        <v>192</v>
      </c>
    </row>
    <row r="18" spans="1:15" ht="18" customHeight="1">
      <c r="A18" s="1">
        <v>16</v>
      </c>
      <c r="B18" s="6" t="s">
        <v>205</v>
      </c>
      <c r="C18" s="4" t="s">
        <v>206</v>
      </c>
      <c r="D18" s="4" t="s">
        <v>180</v>
      </c>
      <c r="E18" s="3">
        <v>0</v>
      </c>
      <c r="F18" s="3">
        <v>0</v>
      </c>
      <c r="G18" s="3">
        <v>0</v>
      </c>
      <c r="H18" s="4">
        <v>74</v>
      </c>
      <c r="I18" s="3">
        <v>0</v>
      </c>
      <c r="J18" s="3">
        <v>0</v>
      </c>
      <c r="K18" s="3">
        <v>102</v>
      </c>
      <c r="L18" s="3">
        <v>0</v>
      </c>
      <c r="M18" s="20">
        <f t="shared" si="0"/>
        <v>0</v>
      </c>
      <c r="N18" s="33">
        <f t="shared" si="1"/>
        <v>0</v>
      </c>
      <c r="O18" s="21">
        <f t="shared" si="2"/>
        <v>176</v>
      </c>
    </row>
    <row r="19" spans="1:15" ht="18" customHeight="1">
      <c r="A19" s="1">
        <v>17</v>
      </c>
      <c r="B19" s="6" t="s">
        <v>159</v>
      </c>
      <c r="C19" s="4" t="s">
        <v>160</v>
      </c>
      <c r="D19" s="4" t="s">
        <v>154</v>
      </c>
      <c r="E19" s="3">
        <v>0</v>
      </c>
      <c r="F19" s="3">
        <v>34</v>
      </c>
      <c r="G19" s="3">
        <v>0</v>
      </c>
      <c r="H19" s="4">
        <v>78</v>
      </c>
      <c r="I19" s="3">
        <v>0</v>
      </c>
      <c r="J19" s="3">
        <v>0</v>
      </c>
      <c r="K19" s="3">
        <v>0</v>
      </c>
      <c r="L19" s="3">
        <v>0</v>
      </c>
      <c r="M19" s="20">
        <f t="shared" si="0"/>
        <v>34</v>
      </c>
      <c r="N19" s="33">
        <f t="shared" si="1"/>
        <v>0</v>
      </c>
      <c r="O19" s="21">
        <f t="shared" si="2"/>
        <v>112</v>
      </c>
    </row>
    <row r="20" spans="1:15" ht="18" customHeight="1">
      <c r="A20" s="1">
        <v>18</v>
      </c>
      <c r="B20" s="6" t="s">
        <v>241</v>
      </c>
      <c r="C20" s="4" t="s">
        <v>143</v>
      </c>
      <c r="D20" s="4" t="s">
        <v>53</v>
      </c>
      <c r="E20" s="3">
        <v>0</v>
      </c>
      <c r="F20" s="3">
        <v>0</v>
      </c>
      <c r="G20" s="3">
        <v>0</v>
      </c>
      <c r="H20" s="3">
        <v>0</v>
      </c>
      <c r="I20" s="4">
        <v>0</v>
      </c>
      <c r="J20" s="3">
        <v>0</v>
      </c>
      <c r="K20" s="3">
        <v>108</v>
      </c>
      <c r="L20" s="3">
        <v>0</v>
      </c>
      <c r="M20" s="3">
        <f t="shared" si="0"/>
        <v>0</v>
      </c>
      <c r="N20" s="33">
        <f t="shared" si="1"/>
        <v>0</v>
      </c>
      <c r="O20" s="21">
        <f>SUM(E20:L20)-N20</f>
        <v>108</v>
      </c>
    </row>
    <row r="21" spans="1:15" ht="18" customHeight="1">
      <c r="A21" s="1">
        <v>19</v>
      </c>
      <c r="B21" s="6" t="s">
        <v>150</v>
      </c>
      <c r="C21" s="4" t="s">
        <v>121</v>
      </c>
      <c r="D21" s="4" t="s">
        <v>146</v>
      </c>
      <c r="E21" s="3">
        <v>96</v>
      </c>
      <c r="F21" s="3">
        <v>0</v>
      </c>
      <c r="G21" s="3">
        <v>0</v>
      </c>
      <c r="H21" s="3">
        <v>0</v>
      </c>
      <c r="I21" s="3">
        <v>0</v>
      </c>
      <c r="J21" s="4">
        <v>0</v>
      </c>
      <c r="K21" s="3">
        <v>0</v>
      </c>
      <c r="L21" s="3">
        <v>0</v>
      </c>
      <c r="M21" s="20">
        <f t="shared" si="0"/>
        <v>0</v>
      </c>
      <c r="N21" s="33">
        <f t="shared" si="1"/>
        <v>0</v>
      </c>
      <c r="O21" s="21">
        <f>SUM(E21,H21,J21:L21)-N21+M21</f>
        <v>96</v>
      </c>
    </row>
    <row r="22" spans="1:15" ht="18.75">
      <c r="A22" s="1">
        <v>20</v>
      </c>
      <c r="B22" s="6" t="s">
        <v>133</v>
      </c>
      <c r="C22" s="4" t="s">
        <v>228</v>
      </c>
      <c r="D22" s="5" t="s">
        <v>23</v>
      </c>
      <c r="E22" s="3">
        <v>0</v>
      </c>
      <c r="F22" s="3">
        <v>0</v>
      </c>
      <c r="G22" s="3">
        <v>0</v>
      </c>
      <c r="H22" s="4">
        <v>0</v>
      </c>
      <c r="I22" s="3">
        <v>0</v>
      </c>
      <c r="J22" s="3">
        <v>90</v>
      </c>
      <c r="K22" s="3">
        <v>0</v>
      </c>
      <c r="L22" s="3">
        <v>0</v>
      </c>
      <c r="M22" s="20">
        <f t="shared" si="0"/>
        <v>0</v>
      </c>
      <c r="N22" s="33">
        <f t="shared" si="1"/>
        <v>0</v>
      </c>
      <c r="O22" s="21">
        <f>SUM(E22,H22,J22:L22)-N22+M22</f>
        <v>90</v>
      </c>
    </row>
    <row r="23" spans="1:15" ht="18.75">
      <c r="A23" s="1">
        <v>21</v>
      </c>
      <c r="B23" s="6" t="s">
        <v>240</v>
      </c>
      <c r="C23" s="4" t="s">
        <v>73</v>
      </c>
      <c r="D23" s="4" t="s">
        <v>30</v>
      </c>
      <c r="E23" s="3">
        <v>0</v>
      </c>
      <c r="F23" s="3">
        <v>0</v>
      </c>
      <c r="G23" s="3">
        <v>0</v>
      </c>
      <c r="H23" s="3">
        <v>0</v>
      </c>
      <c r="I23" s="4">
        <v>0</v>
      </c>
      <c r="J23" s="3">
        <v>0</v>
      </c>
      <c r="K23" s="3">
        <v>90</v>
      </c>
      <c r="L23" s="3">
        <v>0</v>
      </c>
      <c r="M23" s="3">
        <f t="shared" si="0"/>
        <v>0</v>
      </c>
      <c r="N23" s="33">
        <f t="shared" si="1"/>
        <v>0</v>
      </c>
      <c r="O23" s="21">
        <f>SUM(E23:L23)-N23</f>
        <v>90</v>
      </c>
    </row>
    <row r="24" spans="1:15" ht="18.75">
      <c r="A24" s="1">
        <v>22</v>
      </c>
      <c r="B24" s="6" t="s">
        <v>72</v>
      </c>
      <c r="C24" s="4" t="s">
        <v>73</v>
      </c>
      <c r="D24" s="4" t="s">
        <v>53</v>
      </c>
      <c r="E24" s="3">
        <v>84</v>
      </c>
      <c r="F24" s="3">
        <v>0</v>
      </c>
      <c r="G24" s="3">
        <v>0</v>
      </c>
      <c r="H24" s="4">
        <v>0</v>
      </c>
      <c r="I24" s="3">
        <v>0</v>
      </c>
      <c r="J24" s="3">
        <v>0</v>
      </c>
      <c r="K24" s="3">
        <v>0</v>
      </c>
      <c r="L24" s="3">
        <v>0</v>
      </c>
      <c r="M24" s="20">
        <f t="shared" si="0"/>
        <v>0</v>
      </c>
      <c r="N24" s="33">
        <f t="shared" si="1"/>
        <v>0</v>
      </c>
      <c r="O24" s="21">
        <f t="shared" ref="O24:O30" si="3">SUM(E24,H24,J24:L24)-N24+M24</f>
        <v>84</v>
      </c>
    </row>
    <row r="25" spans="1:15" ht="18.75">
      <c r="A25" s="1">
        <v>23</v>
      </c>
      <c r="B25" s="6" t="s">
        <v>229</v>
      </c>
      <c r="C25" s="4" t="s">
        <v>67</v>
      </c>
      <c r="D25" s="4" t="s">
        <v>87</v>
      </c>
      <c r="E25" s="3">
        <v>0</v>
      </c>
      <c r="F25" s="3">
        <v>0</v>
      </c>
      <c r="G25" s="3">
        <v>0</v>
      </c>
      <c r="H25" s="4">
        <v>0</v>
      </c>
      <c r="I25" s="3">
        <v>0</v>
      </c>
      <c r="J25" s="3">
        <v>66</v>
      </c>
      <c r="K25" s="3">
        <v>0</v>
      </c>
      <c r="L25" s="3">
        <v>0</v>
      </c>
      <c r="M25" s="20">
        <f t="shared" si="0"/>
        <v>0</v>
      </c>
      <c r="N25" s="33">
        <f t="shared" si="1"/>
        <v>0</v>
      </c>
      <c r="O25" s="21">
        <f t="shared" si="3"/>
        <v>66</v>
      </c>
    </row>
    <row r="26" spans="1:15" ht="18.75">
      <c r="A26" s="1">
        <v>24</v>
      </c>
      <c r="B26" s="6" t="s">
        <v>230</v>
      </c>
      <c r="C26" s="4" t="s">
        <v>231</v>
      </c>
      <c r="D26" s="4" t="s">
        <v>87</v>
      </c>
      <c r="E26" s="3">
        <v>0</v>
      </c>
      <c r="F26" s="3">
        <v>0</v>
      </c>
      <c r="G26" s="3">
        <v>0</v>
      </c>
      <c r="H26" s="4">
        <v>0</v>
      </c>
      <c r="I26" s="3">
        <v>0</v>
      </c>
      <c r="J26" s="3">
        <v>66</v>
      </c>
      <c r="K26" s="3">
        <v>0</v>
      </c>
      <c r="L26" s="3">
        <v>0</v>
      </c>
      <c r="M26" s="20">
        <f t="shared" si="0"/>
        <v>0</v>
      </c>
      <c r="N26" s="33">
        <f t="shared" si="1"/>
        <v>0</v>
      </c>
      <c r="O26" s="21">
        <f t="shared" si="3"/>
        <v>66</v>
      </c>
    </row>
    <row r="27" spans="1:15" ht="18.75">
      <c r="A27" s="1">
        <v>25</v>
      </c>
      <c r="B27" s="6" t="s">
        <v>152</v>
      </c>
      <c r="C27" s="4" t="s">
        <v>153</v>
      </c>
      <c r="D27" s="4" t="s">
        <v>33</v>
      </c>
      <c r="E27" s="4">
        <v>66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20">
        <f t="shared" si="0"/>
        <v>0</v>
      </c>
      <c r="N27" s="33">
        <f t="shared" si="1"/>
        <v>0</v>
      </c>
      <c r="O27" s="21">
        <f t="shared" si="3"/>
        <v>66</v>
      </c>
    </row>
    <row r="28" spans="1:15" ht="18.75">
      <c r="A28" s="1">
        <v>26</v>
      </c>
      <c r="B28" s="9" t="s">
        <v>31</v>
      </c>
      <c r="C28" s="5" t="s">
        <v>151</v>
      </c>
      <c r="D28" s="5" t="s">
        <v>23</v>
      </c>
      <c r="E28" s="3">
        <v>62</v>
      </c>
      <c r="F28" s="3">
        <v>0</v>
      </c>
      <c r="G28" s="3">
        <v>0</v>
      </c>
      <c r="H28" s="3">
        <v>0</v>
      </c>
      <c r="I28" s="4">
        <v>0</v>
      </c>
      <c r="J28" s="3">
        <v>0</v>
      </c>
      <c r="K28" s="3">
        <v>0</v>
      </c>
      <c r="L28" s="3">
        <v>0</v>
      </c>
      <c r="M28" s="20">
        <f t="shared" si="0"/>
        <v>0</v>
      </c>
      <c r="N28" s="33">
        <f t="shared" si="1"/>
        <v>0</v>
      </c>
      <c r="O28" s="21">
        <f t="shared" si="3"/>
        <v>62</v>
      </c>
    </row>
    <row r="29" spans="1:15" ht="18.75">
      <c r="A29" s="1">
        <v>27</v>
      </c>
      <c r="B29" s="6" t="s">
        <v>174</v>
      </c>
      <c r="C29" s="4" t="s">
        <v>61</v>
      </c>
      <c r="D29" s="4" t="s">
        <v>50</v>
      </c>
      <c r="E29" s="3">
        <v>0</v>
      </c>
      <c r="F29" s="3">
        <v>0</v>
      </c>
      <c r="G29" s="3">
        <v>38</v>
      </c>
      <c r="H29" s="3">
        <v>0</v>
      </c>
      <c r="I29" s="4">
        <v>36</v>
      </c>
      <c r="J29" s="3">
        <v>0</v>
      </c>
      <c r="K29" s="3">
        <v>0</v>
      </c>
      <c r="L29" s="3">
        <v>0</v>
      </c>
      <c r="M29" s="20">
        <f t="shared" si="0"/>
        <v>38</v>
      </c>
      <c r="N29" s="33">
        <f t="shared" si="1"/>
        <v>0</v>
      </c>
      <c r="O29" s="21">
        <f t="shared" si="3"/>
        <v>38</v>
      </c>
    </row>
    <row r="30" spans="1:15" ht="18.75">
      <c r="A30" s="1">
        <v>28</v>
      </c>
      <c r="B30" s="6" t="s">
        <v>213</v>
      </c>
      <c r="C30" s="4" t="s">
        <v>214</v>
      </c>
      <c r="D30" s="5" t="s">
        <v>23</v>
      </c>
      <c r="E30" s="3">
        <v>0</v>
      </c>
      <c r="F30" s="3">
        <v>0</v>
      </c>
      <c r="G30" s="3">
        <v>0</v>
      </c>
      <c r="H30" s="4">
        <v>0</v>
      </c>
      <c r="I30" s="3">
        <v>32</v>
      </c>
      <c r="J30" s="3">
        <v>0</v>
      </c>
      <c r="K30" s="3">
        <v>0</v>
      </c>
      <c r="L30" s="3">
        <v>0</v>
      </c>
      <c r="M30" s="20">
        <f t="shared" si="0"/>
        <v>32</v>
      </c>
      <c r="N30" s="33">
        <f t="shared" si="1"/>
        <v>0</v>
      </c>
      <c r="O30" s="21">
        <f t="shared" si="3"/>
        <v>32</v>
      </c>
    </row>
  </sheetData>
  <autoFilter ref="A2:O30">
    <sortState ref="A3:O33">
      <sortCondition descending="1" ref="O2:O33"/>
    </sortState>
  </autoFilter>
  <mergeCells count="1">
    <mergeCell ref="B1:O1"/>
  </mergeCells>
  <phoneticPr fontId="40" type="noConversion"/>
  <pageMargins left="0.11811023622047245" right="0.11811023622047245" top="0.19685039370078741" bottom="0.19685039370078741" header="0" footer="0"/>
  <pageSetup paperSize="9" scale="67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Pré- Licencié </vt:lpstr>
      <vt:lpstr>Poussins</vt:lpstr>
      <vt:lpstr>Pupilles</vt:lpstr>
      <vt:lpstr>Benjamins</vt:lpstr>
      <vt:lpstr>Minimes</vt:lpstr>
      <vt:lpstr>Cadets</vt:lpstr>
      <vt:lpstr>Juniors</vt:lpstr>
      <vt:lpstr>Seniors</vt:lpstr>
      <vt:lpstr>Masters</vt:lpstr>
      <vt:lpstr>Trophée Club</vt:lpstr>
      <vt:lpstr>Cadets!Zone_d_impression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Magalie</dc:creator>
  <cp:lastModifiedBy>Magalie</cp:lastModifiedBy>
  <cp:lastPrinted>2012-10-06T16:04:00Z</cp:lastPrinted>
  <dcterms:created xsi:type="dcterms:W3CDTF">2011-10-05T17:01:02Z</dcterms:created>
  <dcterms:modified xsi:type="dcterms:W3CDTF">2012-10-07T14:23:17Z</dcterms:modified>
</cp:coreProperties>
</file>